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สรุปงา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B1">[4]มิติท่อระบายน้ำ้ป่า!$G$4</definedName>
    <definedName name="_oB2">[5]มิติท่อปากคลอง!$E$12</definedName>
    <definedName name="_oB3">#REF!</definedName>
    <definedName name="_oh1">[5]มิติท่อปากคลอง!$E$5</definedName>
    <definedName name="_oh2">[5]มิติท่อปากคลอง!$E$6</definedName>
    <definedName name="_oL1">[4]มิติท่อระบายน้ำ้ป่า!$E$9</definedName>
    <definedName name="_oL2">#REF!</definedName>
    <definedName name="_oL3">[4]มิติท่อระบายน้ำ้ป่า!$E$11</definedName>
    <definedName name="_oL4">[4]มิติท่อระบายน้ำ้ป่า!$E$12</definedName>
    <definedName name="_oL5">#REF!</definedName>
    <definedName name="_oL6">#REF!</definedName>
    <definedName name="_ot1">[3]มิติปากคลองส่งนำ้!$E$4</definedName>
    <definedName name="_ot2">[5]มิติท่อปากคลอง!$E$4</definedName>
    <definedName name="_rr2">[7]Sheet2!$G$22</definedName>
    <definedName name="D">#REF!</definedName>
    <definedName name="H.">[1]Sheet2!$I$12</definedName>
    <definedName name="Hhu">[2]มิติท่อลอดถนน!$E$6</definedName>
    <definedName name="NGL">#REF!</definedName>
    <definedName name="NGL.1">#REF!</definedName>
    <definedName name="NGL.2">#REF!</definedName>
    <definedName name="NGL.3">#REF!</definedName>
    <definedName name="NGL.4">#REF!</definedName>
    <definedName name="NGL.5">#REF!</definedName>
    <definedName name="oA">[3]มิติปากคลองส่งนำ้!$G$5</definedName>
    <definedName name="oB">[2]มิติท่อลอดถนน!$G$6</definedName>
    <definedName name="oBA">[5]มิติท่อปากคลอง!$E$7</definedName>
    <definedName name="oBB">[5]มิติท่อปากคลอง!$E$8</definedName>
    <definedName name="obd">[2]มิติท่อลอดถนน!$G$8</definedName>
    <definedName name="obu">[2]มิติท่อลอดถนน!$G$5</definedName>
    <definedName name="oC">[3]มิติปากคลองส่งนำ้!$G$4</definedName>
    <definedName name="oD">[6]มิติท่อระบายน้ำ้ป่า!$G$11</definedName>
    <definedName name="oD.">[2]มิติท่อลอดถนน!$G$7</definedName>
    <definedName name="oDo">[5]มิติท่อปากคลอง!$E$12</definedName>
    <definedName name="oHCA">[5]มิติท่อปากคลอง!$G$9</definedName>
    <definedName name="oHCD">[2]มิติท่อลอดถนน!$E$8</definedName>
    <definedName name="oHcu">[2]มิติท่อลอดถนน!$E$5</definedName>
    <definedName name="oHHD">[2]มิติท่อลอดถนน!$E$7</definedName>
    <definedName name="oHhu">[2]มิติท่อลอดถนน!$E$6</definedName>
    <definedName name="oL">[4]มิติท่อระบายน้ำ้ป่า!$E$4</definedName>
    <definedName name="oLC">[5]มิติท่อปากคลอง!$G$3</definedName>
    <definedName name="oLCD">[2]มิติท่อลอดถนน!$G$13</definedName>
    <definedName name="oLCU">[2]มิติท่อลอดถนน!$G$12</definedName>
    <definedName name="oLD">[5]มิติท่อปากคลอง!$G$4</definedName>
    <definedName name="oLTD">[2]มิติท่อลอดถนน!$G$10</definedName>
    <definedName name="oLTU">[2]มิติท่อลอดถนน!$G$9</definedName>
    <definedName name="oNGL">[2]มิติท่อลอดถนน!$G$11</definedName>
    <definedName name="oR">[2]มิติท่อลอดถนน!$E$9</definedName>
    <definedName name="oS">#REF!</definedName>
    <definedName name="ot">[3]มิติปากคลองส่งนำ้!$E$3</definedName>
    <definedName name="otA">[4]มิติท่อระบายน้ำ้ป่า!$E$3</definedName>
    <definedName name="_xlnm.Print_Area" localSheetId="0">สรุปงาน!$A$1:$S$51</definedName>
    <definedName name="R.">[1]Sheet2!$G$22</definedName>
    <definedName name="t.1">[1]Sheet2!$L$4</definedName>
    <definedName name="t.6">[1]Sheet2!$L$9</definedName>
    <definedName name="W.">[1]Sheet2!$I$13</definedName>
    <definedName name="ก1">[1]Sheet2!$C$4</definedName>
    <definedName name="ก3">[1]Sheet2!$C$6</definedName>
    <definedName name="ก9">[1]Sheet2!$C$12</definedName>
    <definedName name="คอนกรีต">[8]มิติท่อลอดถนน!$G$13</definedName>
    <definedName name="ค่าXสุดท้าย">[1]Sheet2!$C$21</definedName>
    <definedName name="ค่าขน">[9]มิติท่อลอดถนน!$G$9</definedName>
    <definedName name="จำนวนเสาสะพานที่ร16">[1]Sheet2!$P$19</definedName>
    <definedName name="ด197">[10]สรุปรายละเอียด!#REF!</definedName>
    <definedName name="เดำาเาพำสะดนหสเมใว">[11]มิติท่อลอดถนน!$G$9</definedName>
    <definedName name="ปริมาตรตัวฝาย">#REF!</definedName>
    <definedName name="พ">[10]สรุปรายละเอียด!#REF!</definedName>
    <definedName name="พื้นที่1">#REF!</definedName>
    <definedName name="พื้นที่2">#REF!</definedName>
    <definedName name="พื้นที่3">#REF!</definedName>
    <definedName name="พื้นที่4">#REF!</definedName>
    <definedName name="พื้นที่5">#REF!</definedName>
    <definedName name="พื้นที่6">#REF!</definedName>
    <definedName name="มาณการ">[11]มิติท่อลอดถนน!$G$8</definedName>
    <definedName name="เมย์">[12]Sheet2!$I$21</definedName>
    <definedName name="ย1">[1]Sheet2!$F$4</definedName>
    <definedName name="ย3">[1]Sheet2!$F$6</definedName>
    <definedName name="ร.12">#REF!</definedName>
    <definedName name="ร.14">#REF!</definedName>
    <definedName name="ร.2">#REF!</definedName>
    <definedName name="ร.ก.">[2]มิติท่อลอดถนน!$C$5</definedName>
    <definedName name="ร.ข">[5]มิติท่อปากคลอง!$C$4</definedName>
    <definedName name="ร.ค">[5]มิติท่อปากคลอง!$C$5</definedName>
    <definedName name="ร.ค.">[2]มิติท่อลอดถนน!$C$7</definedName>
    <definedName name="ร.ค.สุดท้าย">[1]Sheet2!$I$21</definedName>
    <definedName name="ร.ง.">[2]มิติท่อลอดถนน!$C$8</definedName>
    <definedName name="ร.จ">[5]มิติท่อปากคลอง!$C$6</definedName>
    <definedName name="ร.จ.">[2]มิติท่อลอดถนน!$C$9</definedName>
    <definedName name="ร.ฉ">[5]มิติท่อปากคลอง!$C$7</definedName>
    <definedName name="ร.ช">[5]มิติท่อปากคลอง!$C$8</definedName>
    <definedName name="ร.ช.">[2]มิติท่อลอดถนน!$C$11</definedName>
    <definedName name="ร.ฎ">[5]มิติท่อปากคลอง!$C$9</definedName>
    <definedName name="ร1">[1]Sheet2!$O$4</definedName>
    <definedName name="ร11">[1]Sheet2!$O$14</definedName>
    <definedName name="ร12">[1]Sheet2!$O$15</definedName>
    <definedName name="ร13">[1]Sheet2!$O$16</definedName>
    <definedName name="ร16">[1]Sheet2!$O$19</definedName>
    <definedName name="ร2">[1]Sheet2!$O$5</definedName>
    <definedName name="ร4">[1]Sheet2!$O$7</definedName>
    <definedName name="รข.">[4]มิติท่อระบายน้ำ้ป่า!$C$4</definedName>
    <definedName name="รค.">[4]มิติท่อระบายน้ำ้ป่า!$C$5</definedName>
    <definedName name="รง.">[4]มิติท่อระบายน้ำ้ป่า!$C$6</definedName>
    <definedName name="รจ.">[4]มิติท่อระบายน้ำ้ป่า!$C$7</definedName>
    <definedName name="รฉ.">[4]มิติท่อระบายน้ำ้ป่า!$C$8</definedName>
    <definedName name="รวมพื้นที่ตัวฝาย">#REF!</definedName>
    <definedName name="ระดับก้นคลอง">#REF!</definedName>
    <definedName name="ระดับเริ่มSECTOR">[1]Sheet2!$I$23</definedName>
    <definedName name="ระดับหลังคัน">#REF!</definedName>
    <definedName name="รายงาน">[4]มิติท่อระบายน้ำ้ป่า!$C$7</definedName>
    <definedName name="ว">[13]มิติปากคลองส่งนำ้!$G$5</definedName>
    <definedName name="ส1">[1]Sheet2!$I$4</definedName>
    <definedName name="ส5">[1]Sheet2!$I$8</definedName>
    <definedName name="สรุป">[14]มิติท่อปากคลอง!$E$9</definedName>
    <definedName name="สสสส">[15]มิติท่อลอดถนน!$G$9</definedName>
    <definedName name="อัตราค่าขนส่ง">[16]อัตราค่าขนส่ง!$A$4:$K$194</definedName>
    <definedName name="อัตรางานคอนกรีต">[17]Sheet2!$C$6</definedName>
  </definedNames>
  <calcPr calcId="125725"/>
</workbook>
</file>

<file path=xl/calcChain.xml><?xml version="1.0" encoding="utf-8"?>
<calcChain xmlns="http://schemas.openxmlformats.org/spreadsheetml/2006/main">
  <c r="M50" i="1"/>
  <c r="M49"/>
  <c r="M48"/>
  <c r="M46"/>
  <c r="M45"/>
  <c r="M44"/>
  <c r="M43"/>
  <c r="M42"/>
  <c r="M41"/>
  <c r="M40"/>
  <c r="H39"/>
  <c r="H38"/>
  <c r="H37"/>
  <c r="H36"/>
  <c r="H35"/>
  <c r="H34"/>
  <c r="H33"/>
  <c r="P32"/>
  <c r="O32"/>
  <c r="N32"/>
  <c r="M32"/>
  <c r="H30"/>
  <c r="H29"/>
  <c r="A29"/>
  <c r="A30" s="1"/>
  <c r="H28"/>
  <c r="H27"/>
  <c r="H26"/>
  <c r="H24"/>
  <c r="H22"/>
  <c r="H19"/>
  <c r="H16"/>
  <c r="H13"/>
  <c r="H11"/>
  <c r="H9"/>
  <c r="A9"/>
  <c r="H6"/>
  <c r="N5"/>
  <c r="M5"/>
  <c r="L5"/>
  <c r="K5"/>
  <c r="J5"/>
  <c r="I5"/>
</calcChain>
</file>

<file path=xl/sharedStrings.xml><?xml version="1.0" encoding="utf-8"?>
<sst xmlns="http://schemas.openxmlformats.org/spreadsheetml/2006/main" count="179" uniqueCount="121">
  <si>
    <t xml:space="preserve">  ลำดับที่</t>
  </si>
  <si>
    <t>แผนงาน / โครงการ</t>
  </si>
  <si>
    <t>สถานที่ดำเนินการ</t>
  </si>
  <si>
    <t xml:space="preserve">  ปีที่เริ่มก่อสร้าง</t>
  </si>
  <si>
    <t>แผนการใช้งบประมาณ (ล้านบาท) (ทศนิยม 4 ตำแหน่ง)</t>
  </si>
  <si>
    <t xml:space="preserve"> ผลงานการดำเนินการก่อสร้าง    ( % )</t>
  </si>
  <si>
    <t xml:space="preserve">หมายเหตุ </t>
  </si>
  <si>
    <t>หมู่/บ้าน</t>
  </si>
  <si>
    <t>ตำบล</t>
  </si>
  <si>
    <t>อำเภอ</t>
  </si>
  <si>
    <t>จังหวัด</t>
  </si>
  <si>
    <t>รวมค่าก่อสร้าง</t>
  </si>
  <si>
    <t>2562 - จบ</t>
  </si>
  <si>
    <t>งานต่อเนื่องและงานปี 2557</t>
  </si>
  <si>
    <t>สถานีสูบน้ำด้วยไฟฟ้า พร้อมระบบกระจายน้ำสถานีสูบน้ำ PR2 
โครงการฝายอำนาจเจริญ</t>
  </si>
  <si>
    <t>ท่าลาด</t>
  </si>
  <si>
    <t>ก่อเอ้</t>
  </si>
  <si>
    <t>เขื่องใน</t>
  </si>
  <si>
    <t>อุบลราชธานี</t>
  </si>
  <si>
    <t xml:space="preserve"> -</t>
  </si>
  <si>
    <t>ค่าควบคุมงาน</t>
  </si>
  <si>
    <t>กันเหลื่อมปี , กันขยาย</t>
  </si>
  <si>
    <t>ฝายยางลำโดมใหญ่(อำเภอน้ำยืน)</t>
  </si>
  <si>
    <t>12/ท่าแสนคูณ</t>
  </si>
  <si>
    <t>โดมประดิษฐ์</t>
  </si>
  <si>
    <t>น้ำยืน</t>
  </si>
  <si>
    <t>ฝายยางลำโดมใหญ่(อำเภอนาจะหลวย)</t>
  </si>
  <si>
    <t>6/แก้งขอ</t>
  </si>
  <si>
    <t>พรสวรรค์</t>
  </si>
  <si>
    <t>นาจะหลวย</t>
  </si>
  <si>
    <t>ประตูระบายน้ำน้ำอูน จังหวัดนครพนม</t>
  </si>
  <si>
    <t>ปากอูน</t>
  </si>
  <si>
    <t>ศรีสงคราม</t>
  </si>
  <si>
    <t>นครพนม</t>
  </si>
  <si>
    <t>กันเหลื่อมปี</t>
  </si>
  <si>
    <t xml:space="preserve">ฝายยางห้วยบังอี่ </t>
  </si>
  <si>
    <t>7/โคกป่งเปือย</t>
  </si>
  <si>
    <t>นาโสก</t>
  </si>
  <si>
    <t>เมือง</t>
  </si>
  <si>
    <t>มุกดาหาร</t>
  </si>
  <si>
    <t xml:space="preserve">กันเหลื่อมปี </t>
  </si>
  <si>
    <t>ประตูระบายน้ำห้วยลังกา  จังหวัดนครพนม</t>
  </si>
  <si>
    <t>4/ท่าลาด</t>
  </si>
  <si>
    <t>นาเข</t>
  </si>
  <si>
    <t>บ้านแพง</t>
  </si>
  <si>
    <t xml:space="preserve">อ่างเก็บน้ำห้วยตาเปอะ </t>
  </si>
  <si>
    <t>8/ตาเปอะ</t>
  </si>
  <si>
    <t>บ้านค้อ</t>
  </si>
  <si>
    <t>คำชะอี</t>
  </si>
  <si>
    <t>อ่างเก็บน้ำห้วยโพง(ตอนบน) อันเนื่องมาจากพระราชดำริ</t>
  </si>
  <si>
    <t>ศรีแก้ว</t>
  </si>
  <si>
    <t>เลิงนกทา</t>
  </si>
  <si>
    <t>ยโสธร</t>
  </si>
  <si>
    <t xml:space="preserve"> - ค่าก่อสร้างส่วนประกอบอื่นๆ โครงการอ่างเก็บน้ำห้วยโพง (ตอนบน) จังหวัดยโสธร</t>
  </si>
  <si>
    <t xml:space="preserve">สถานีสูบน้ำด้วยไฟฟ้า พร้อมระบบส่งน้ำบ้านสว่าง (ระยะ 2) โครงการชลประทานปากมูล
</t>
  </si>
  <si>
    <t>สว่าง</t>
  </si>
  <si>
    <t>ท่าเมือง</t>
  </si>
  <si>
    <t>ดอนมดแดง</t>
  </si>
  <si>
    <t xml:space="preserve">สถานีสูบน้ำด้วยไฟฟ้า พร้อมระบบส่งน้ำบ้านปากบุ่ง (ระยะ 2) โครงการชลประทานปากมูล
</t>
  </si>
  <si>
    <t>ปากบุ่ง</t>
  </si>
  <si>
    <t>คันไร่</t>
  </si>
  <si>
    <t>สิรินธร</t>
  </si>
  <si>
    <t xml:space="preserve">สถานีสูบน้ำด้วยไฟฟ้า พร้อมระบบส่งน้ำบ้านหัวดอน (ระยะ 2) โครงการชลประทานปากมูล
</t>
  </si>
  <si>
    <t>หัวดอน</t>
  </si>
  <si>
    <t>ทรายมูล</t>
  </si>
  <si>
    <t>พิบูลมังสาหาร</t>
  </si>
  <si>
    <t xml:space="preserve">สถานีสูบน้ำด้วยไฟฟ้า พร้อมระบบส่งน้ำบ้านโอด  โครงการชลประทานปากมูล
</t>
  </si>
  <si>
    <t>โอด</t>
  </si>
  <si>
    <t>ปีงบประมาณ 2558</t>
  </si>
  <si>
    <t>ประตูระบายน้ำห้วยบังฮวก</t>
  </si>
  <si>
    <t>9/นาถ่อนทุ่ง</t>
  </si>
  <si>
    <t>ดอนนางหงส์</t>
  </si>
  <si>
    <t>ธาตุพนม</t>
  </si>
  <si>
    <t xml:space="preserve">อ่างเก็บน้ำห้วยคันแทใหญ่ </t>
  </si>
  <si>
    <t>ศรีมงคล</t>
  </si>
  <si>
    <t>สถานีสูบน้ำด้วยไฟฟ้า พร้อมระบบกระจายน้ำสถานีสูบน้ำ(PL2,PL3) 
โครงการฝายอำนาจเจริญ</t>
  </si>
  <si>
    <t>เดือยไก่,ปะอาว</t>
  </si>
  <si>
    <t>ปะอาว</t>
  </si>
  <si>
    <t>ประตูระบายน้ำห้วยบังกอ จังหวัดนครพนม</t>
  </si>
  <si>
    <t>หนองเซา</t>
  </si>
  <si>
    <t>ท่าค้อ</t>
  </si>
  <si>
    <t>ฝายยางลำเซบาย</t>
  </si>
  <si>
    <t>2/หนองเรือ</t>
  </si>
  <si>
    <t>นาหมอม้า</t>
  </si>
  <si>
    <t>อำนาจเจริญ</t>
  </si>
  <si>
    <t>ฝายยางห้วยตุงลุง</t>
  </si>
  <si>
    <t>4/จุการ</t>
  </si>
  <si>
    <t>คำไหล</t>
  </si>
  <si>
    <t>ศรีเมืองใหม่</t>
  </si>
  <si>
    <t>ฝายยางห้วยขุหลุ</t>
  </si>
  <si>
    <t>2/เซเป็ด</t>
  </si>
  <si>
    <t>เซเป็ด</t>
  </si>
  <si>
    <t>ตระการพืชผล</t>
  </si>
  <si>
    <t>งานชลประทานปากมูล ปี 2558</t>
  </si>
  <si>
    <t xml:space="preserve">สถานีสูบน้ำด้วยไฟฟ้า พร้อมระบบส่งน้ำบ้านแก่งเจริญ (ระยะ2)  โครงการชลประทานปากมูล
</t>
  </si>
  <si>
    <t>แก่งเจริญ</t>
  </si>
  <si>
    <t>กุดชมภู</t>
  </si>
  <si>
    <t>สถานีสูบน้ำด้วยไฟฟ้า  พร้อมระบบส่งน้ำบ้านทุ่งหนองบัว (ระยะ 2)
โครงการชลประทานปากมูล</t>
  </si>
  <si>
    <t>ทุ่งหนองบัว</t>
  </si>
  <si>
    <t>ช่องแม็ก</t>
  </si>
  <si>
    <t>สถานีสูบน้ำด้วยไฟฟ้า  พร้อมระบบส่งน้ำบ้านโนนจิกน้อย (ระยะ 2)
โครงการชลประทานปากมูล</t>
  </si>
  <si>
    <t>โนนจิกน้อย</t>
  </si>
  <si>
    <t>ฟางคำ</t>
  </si>
  <si>
    <t>สถานีสูบน้ำด้วยไฟฟ้า  พร้อมระบบส่งน้ำบ้านนาห้วยแคน (ระยะ 2)
โครงการชลประทานปากมูล</t>
  </si>
  <si>
    <t>นาห้วยแคน</t>
  </si>
  <si>
    <t>ตาลสุม</t>
  </si>
  <si>
    <t xml:space="preserve">สถานีสูบน้ำด้วยไฟฟ้า พร้อมระบบส่งน้ำบ้านเพอะ  โครงการชลประทานปากมูล
</t>
  </si>
  <si>
    <t>เพอะ</t>
  </si>
  <si>
    <t>นาคาย</t>
  </si>
  <si>
    <t xml:space="preserve">สถานีสูบน้ำด้วยไฟฟ้า พร้อมระบบส่งน้ำบ้านนาคำน้อย  โครงการชลประทานปากมูล
</t>
  </si>
  <si>
    <t>นาคำน้อย</t>
  </si>
  <si>
    <t xml:space="preserve">สถานีสูบน้ำด้วยไฟฟ้า พร้อมระบบส่งน้ำบ้านแพง (1)  โครงการชลประทานปากมูล
</t>
  </si>
  <si>
    <t>แพง</t>
  </si>
  <si>
    <t>สว่างวีระวงศ์</t>
  </si>
  <si>
    <t xml:space="preserve">สถานีสูบน้ำด้วยไฟฟ้า พร้อมระบบส่งน้ำบ้านกุดเรือคำ(ระยะ3)  โครงการชลประทานปากมูล
</t>
  </si>
  <si>
    <t>กุดเรือคำ</t>
  </si>
  <si>
    <t>หนองแสงใหญ่</t>
  </si>
  <si>
    <t>โขงเจียม</t>
  </si>
  <si>
    <t xml:space="preserve">สถานีสูบน้ำด้วยไฟฟ้า พร้อมระบบส่งน้ำบ้านห้วยหมากน้อย (1)  โครงการชลประทานปากมูล
</t>
  </si>
  <si>
    <t>ห้วยหมากน้อย</t>
  </si>
  <si>
    <t xml:space="preserve">สถานีสูบน้ำด้วยไฟฟ้า พร้อมระบบส่งน้ำบ้านห้วยหมากน้อย (2)  โครงการชลประทานปากมูล
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</si>
</sst>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87" formatCode="_-* #,##0.0000_-;\-* #,##0.0000_-;_-* &quot;-&quot;??_-;_-@_-"/>
    <numFmt numFmtId="188" formatCode="_-* #,##0.0000_-;\-* #,##0.0000_-;_-* &quot;-&quot;????_-;_-@_-"/>
    <numFmt numFmtId="189" formatCode="0.000%"/>
    <numFmt numFmtId="190" formatCode="#,##0.0000"/>
    <numFmt numFmtId="191" formatCode="_-* #,##0_-;\-* #,##0_-;_-* &quot;-&quot;??_-;_-@_-"/>
    <numFmt numFmtId="192" formatCode="_-* #,##0.0000_-;\-* #,##0.0000_-;_-* &quot;-&quot;_-;_-@_-"/>
    <numFmt numFmtId="193" formatCode="_-* #,##0.00000_-;\-* #,##0.00000_-;_-* &quot;-&quot;????_-;_-@_-"/>
    <numFmt numFmtId="194" formatCode="0_ ;\-0\ "/>
    <numFmt numFmtId="195" formatCode="0.0000"/>
  </numFmts>
  <fonts count="18">
    <font>
      <sz val="10"/>
      <name val="Arial"/>
      <charset val="222"/>
    </font>
    <font>
      <sz val="10"/>
      <name val="Arial"/>
      <family val="2"/>
    </font>
    <font>
      <b/>
      <sz val="14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0"/>
      <name val="Arial"/>
      <charset val="222"/>
    </font>
    <font>
      <sz val="14"/>
      <color rgb="FFC00000"/>
      <name val="TH SarabunPSK"/>
      <family val="2"/>
    </font>
    <font>
      <sz val="14"/>
      <color rgb="FF002060"/>
      <name val="TH SarabunPSK"/>
      <family val="2"/>
    </font>
    <font>
      <b/>
      <sz val="14"/>
      <color rgb="FFC00000"/>
      <name val="TH SarabunPSK"/>
      <family val="2"/>
    </font>
    <font>
      <sz val="11"/>
      <color indexed="8"/>
      <name val="Tahoma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indexed="10"/>
      <name val="TH SarabunPSK"/>
      <family val="2"/>
    </font>
    <font>
      <sz val="14"/>
      <name val="CordiaUPC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43" fontId="9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</cellStyleXfs>
  <cellXfs count="157">
    <xf numFmtId="0" fontId="0" fillId="0" borderId="0" xfId="0"/>
    <xf numFmtId="0" fontId="5" fillId="0" borderId="0" xfId="5" applyFont="1" applyFill="1"/>
    <xf numFmtId="0" fontId="2" fillId="0" borderId="7" xfId="2" applyNumberFormat="1" applyFont="1" applyFill="1" applyBorder="1" applyAlignment="1">
      <alignment horizontal="center" vertical="center" textRotation="90"/>
    </xf>
    <xf numFmtId="0" fontId="6" fillId="0" borderId="7" xfId="5" applyFont="1" applyFill="1" applyBorder="1" applyAlignment="1"/>
    <xf numFmtId="0" fontId="2" fillId="0" borderId="7" xfId="3" applyFont="1" applyFill="1" applyBorder="1" applyAlignment="1">
      <alignment horizontal="center" vertical="center"/>
    </xf>
    <xf numFmtId="187" fontId="2" fillId="0" borderId="7" xfId="4" applyNumberFormat="1" applyFont="1" applyFill="1" applyBorder="1" applyAlignment="1">
      <alignment horizontal="center" vertical="center" textRotation="90"/>
    </xf>
    <xf numFmtId="187" fontId="2" fillId="2" borderId="7" xfId="4" applyNumberFormat="1" applyFont="1" applyFill="1" applyBorder="1" applyAlignment="1">
      <alignment vertical="center"/>
    </xf>
    <xf numFmtId="188" fontId="2" fillId="2" borderId="7" xfId="4" applyNumberFormat="1" applyFont="1" applyFill="1" applyBorder="1" applyAlignment="1">
      <alignment horizontal="center" vertical="center"/>
    </xf>
    <xf numFmtId="187" fontId="2" fillId="2" borderId="7" xfId="4" applyNumberFormat="1" applyFont="1" applyFill="1" applyBorder="1" applyAlignment="1">
      <alignment horizontal="center" vertical="center"/>
    </xf>
    <xf numFmtId="188" fontId="2" fillId="2" borderId="7" xfId="5" applyNumberFormat="1" applyFont="1" applyFill="1" applyBorder="1"/>
    <xf numFmtId="0" fontId="2" fillId="0" borderId="7" xfId="4" applyNumberFormat="1" applyFont="1" applyFill="1" applyBorder="1" applyAlignment="1">
      <alignment vertical="center" wrapText="1"/>
    </xf>
    <xf numFmtId="0" fontId="2" fillId="0" borderId="7" xfId="4" applyNumberFormat="1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 wrapText="1"/>
    </xf>
    <xf numFmtId="0" fontId="5" fillId="3" borderId="9" xfId="5" applyNumberFormat="1" applyFont="1" applyFill="1" applyBorder="1" applyAlignment="1">
      <alignment horizontal="center" vertical="top"/>
    </xf>
    <xf numFmtId="0" fontId="5" fillId="0" borderId="9" xfId="5" applyNumberFormat="1" applyFont="1" applyFill="1" applyBorder="1" applyAlignment="1">
      <alignment vertical="top"/>
    </xf>
    <xf numFmtId="0" fontId="5" fillId="0" borderId="9" xfId="5" applyFont="1" applyFill="1" applyBorder="1" applyAlignment="1">
      <alignment horizontal="right" vertical="top"/>
    </xf>
    <xf numFmtId="0" fontId="5" fillId="0" borderId="9" xfId="5" applyFont="1" applyFill="1" applyBorder="1" applyAlignment="1">
      <alignment vertical="top"/>
    </xf>
    <xf numFmtId="187" fontId="5" fillId="3" borderId="9" xfId="4" applyNumberFormat="1" applyFont="1" applyFill="1" applyBorder="1" applyAlignment="1">
      <alignment vertical="top"/>
    </xf>
    <xf numFmtId="187" fontId="5" fillId="0" borderId="9" xfId="4" applyNumberFormat="1" applyFont="1" applyFill="1" applyBorder="1" applyAlignment="1">
      <alignment vertical="top"/>
    </xf>
    <xf numFmtId="187" fontId="5" fillId="0" borderId="9" xfId="4" applyNumberFormat="1" applyFont="1" applyFill="1" applyBorder="1" applyAlignment="1">
      <alignment horizontal="center" vertical="top"/>
    </xf>
    <xf numFmtId="187" fontId="5" fillId="4" borderId="9" xfId="4" applyNumberFormat="1" applyFont="1" applyFill="1" applyBorder="1" applyAlignment="1">
      <alignment vertical="top"/>
    </xf>
    <xf numFmtId="189" fontId="7" fillId="5" borderId="9" xfId="5" applyNumberFormat="1" applyFont="1" applyFill="1" applyBorder="1" applyAlignment="1">
      <alignment vertical="top"/>
    </xf>
    <xf numFmtId="0" fontId="5" fillId="0" borderId="0" xfId="5" applyFont="1" applyFill="1" applyAlignment="1">
      <alignment vertical="top" shrinkToFit="1"/>
    </xf>
    <xf numFmtId="0" fontId="8" fillId="0" borderId="9" xfId="5" applyNumberFormat="1" applyFont="1" applyFill="1" applyBorder="1" applyAlignment="1">
      <alignment vertical="top"/>
    </xf>
    <xf numFmtId="187" fontId="5" fillId="3" borderId="9" xfId="4" applyNumberFormat="1" applyFont="1" applyFill="1" applyBorder="1" applyAlignment="1">
      <alignment vertical="top" textRotation="90"/>
    </xf>
    <xf numFmtId="187" fontId="10" fillId="0" borderId="9" xfId="1" applyNumberFormat="1" applyFont="1" applyFill="1" applyBorder="1" applyAlignment="1">
      <alignment vertical="top"/>
    </xf>
    <xf numFmtId="187" fontId="10" fillId="0" borderId="9" xfId="1" applyNumberFormat="1" applyFont="1" applyFill="1" applyBorder="1" applyAlignment="1">
      <alignment horizontal="center" vertical="top"/>
    </xf>
    <xf numFmtId="190" fontId="10" fillId="4" borderId="9" xfId="4" applyNumberFormat="1" applyFont="1" applyFill="1" applyBorder="1" applyAlignment="1">
      <alignment vertical="top"/>
    </xf>
    <xf numFmtId="0" fontId="7" fillId="5" borderId="9" xfId="5" applyFont="1" applyFill="1" applyBorder="1" applyAlignment="1">
      <alignment vertical="top"/>
    </xf>
    <xf numFmtId="0" fontId="11" fillId="0" borderId="9" xfId="5" applyNumberFormat="1" applyFont="1" applyFill="1" applyBorder="1" applyAlignment="1">
      <alignment vertical="top"/>
    </xf>
    <xf numFmtId="187" fontId="7" fillId="6" borderId="9" xfId="1" applyNumberFormat="1" applyFont="1" applyFill="1" applyBorder="1" applyAlignment="1">
      <alignment vertical="top"/>
    </xf>
    <xf numFmtId="187" fontId="12" fillId="7" borderId="9" xfId="1" applyNumberFormat="1" applyFont="1" applyFill="1" applyBorder="1" applyAlignment="1">
      <alignment vertical="top"/>
    </xf>
    <xf numFmtId="0" fontId="5" fillId="3" borderId="9" xfId="5" applyFont="1" applyFill="1" applyBorder="1" applyAlignment="1">
      <alignment vertical="top" wrapText="1"/>
    </xf>
    <xf numFmtId="190" fontId="5" fillId="0" borderId="9" xfId="4" applyNumberFormat="1" applyFont="1" applyFill="1" applyBorder="1" applyAlignment="1">
      <alignment horizontal="right" vertical="top"/>
    </xf>
    <xf numFmtId="188" fontId="5" fillId="0" borderId="9" xfId="4" applyNumberFormat="1" applyFont="1" applyFill="1" applyBorder="1" applyAlignment="1">
      <alignment horizontal="right" vertical="top"/>
    </xf>
    <xf numFmtId="188" fontId="5" fillId="0" borderId="9" xfId="4" applyNumberFormat="1" applyFont="1" applyFill="1" applyBorder="1" applyAlignment="1">
      <alignment vertical="top"/>
    </xf>
    <xf numFmtId="188" fontId="5" fillId="4" borderId="9" xfId="4" applyNumberFormat="1" applyFont="1" applyFill="1" applyBorder="1" applyAlignment="1">
      <alignment vertical="top"/>
    </xf>
    <xf numFmtId="49" fontId="7" fillId="5" borderId="9" xfId="5" applyNumberFormat="1" applyFont="1" applyFill="1" applyBorder="1" applyAlignment="1">
      <alignment horizontal="right" vertical="top"/>
    </xf>
    <xf numFmtId="0" fontId="5" fillId="0" borderId="9" xfId="6" applyFont="1" applyFill="1" applyBorder="1" applyAlignment="1">
      <alignment horizontal="left" vertical="top" shrinkToFit="1"/>
    </xf>
    <xf numFmtId="191" fontId="10" fillId="0" borderId="9" xfId="1" applyNumberFormat="1" applyFont="1" applyFill="1" applyBorder="1" applyAlignment="1">
      <alignment horizontal="right" vertical="top"/>
    </xf>
    <xf numFmtId="187" fontId="10" fillId="0" borderId="9" xfId="1" applyNumberFormat="1" applyFont="1" applyFill="1" applyBorder="1" applyAlignment="1">
      <alignment horizontal="right" vertical="top"/>
    </xf>
    <xf numFmtId="192" fontId="10" fillId="4" borderId="9" xfId="1" applyNumberFormat="1" applyFont="1" applyFill="1" applyBorder="1" applyAlignment="1">
      <alignment vertical="top"/>
    </xf>
    <xf numFmtId="0" fontId="5" fillId="0" borderId="9" xfId="5" applyFont="1" applyFill="1" applyBorder="1" applyAlignment="1">
      <alignment vertical="top" wrapText="1"/>
    </xf>
    <xf numFmtId="190" fontId="8" fillId="0" borderId="9" xfId="4" applyNumberFormat="1" applyFont="1" applyFill="1" applyBorder="1" applyAlignment="1">
      <alignment horizontal="right" vertical="top"/>
    </xf>
    <xf numFmtId="193" fontId="5" fillId="0" borderId="9" xfId="4" applyNumberFormat="1" applyFont="1" applyFill="1" applyBorder="1" applyAlignment="1">
      <alignment vertical="top"/>
    </xf>
    <xf numFmtId="193" fontId="5" fillId="4" borderId="9" xfId="4" applyNumberFormat="1" applyFont="1" applyFill="1" applyBorder="1" applyAlignment="1">
      <alignment vertical="top"/>
    </xf>
    <xf numFmtId="188" fontId="10" fillId="0" borderId="9" xfId="4" applyNumberFormat="1" applyFont="1" applyFill="1" applyBorder="1" applyAlignment="1">
      <alignment horizontal="right" vertical="top"/>
    </xf>
    <xf numFmtId="187" fontId="10" fillId="4" borderId="9" xfId="1" applyNumberFormat="1" applyFont="1" applyFill="1" applyBorder="1" applyAlignment="1">
      <alignment vertical="top"/>
    </xf>
    <xf numFmtId="0" fontId="5" fillId="0" borderId="9" xfId="7" applyFont="1" applyFill="1" applyBorder="1" applyAlignment="1">
      <alignment vertical="top"/>
    </xf>
    <xf numFmtId="0" fontId="5" fillId="0" borderId="9" xfId="7" applyFont="1" applyFill="1" applyBorder="1" applyAlignment="1">
      <alignment horizontal="right" vertical="top"/>
    </xf>
    <xf numFmtId="194" fontId="5" fillId="0" borderId="9" xfId="4" applyNumberFormat="1" applyFont="1" applyFill="1" applyBorder="1" applyAlignment="1">
      <alignment vertical="top"/>
    </xf>
    <xf numFmtId="193" fontId="5" fillId="0" borderId="9" xfId="4" applyNumberFormat="1" applyFont="1" applyFill="1" applyBorder="1" applyAlignment="1">
      <alignment horizontal="right" vertical="top"/>
    </xf>
    <xf numFmtId="193" fontId="5" fillId="4" borderId="9" xfId="4" applyNumberFormat="1" applyFont="1" applyFill="1" applyBorder="1" applyAlignment="1">
      <alignment horizontal="right" vertical="top"/>
    </xf>
    <xf numFmtId="187" fontId="10" fillId="0" borderId="9" xfId="4" applyNumberFormat="1" applyFont="1" applyFill="1" applyBorder="1" applyAlignment="1">
      <alignment vertical="top"/>
    </xf>
    <xf numFmtId="193" fontId="10" fillId="0" borderId="9" xfId="4" applyNumberFormat="1" applyFont="1" applyFill="1" applyBorder="1" applyAlignment="1">
      <alignment horizontal="right" vertical="top"/>
    </xf>
    <xf numFmtId="193" fontId="10" fillId="4" borderId="9" xfId="4" applyNumberFormat="1" applyFont="1" applyFill="1" applyBorder="1" applyAlignment="1">
      <alignment horizontal="right" vertical="top"/>
    </xf>
    <xf numFmtId="188" fontId="12" fillId="7" borderId="9" xfId="4" applyNumberFormat="1" applyFont="1" applyFill="1" applyBorder="1" applyAlignment="1">
      <alignment horizontal="right" vertical="top"/>
    </xf>
    <xf numFmtId="188" fontId="5" fillId="4" borderId="9" xfId="4" applyNumberFormat="1" applyFont="1" applyFill="1" applyBorder="1" applyAlignment="1">
      <alignment horizontal="right" vertical="top"/>
    </xf>
    <xf numFmtId="189" fontId="7" fillId="5" borderId="9" xfId="6" applyNumberFormat="1" applyFont="1" applyFill="1" applyBorder="1" applyAlignment="1">
      <alignment vertical="top" shrinkToFit="1"/>
    </xf>
    <xf numFmtId="187" fontId="10" fillId="4" borderId="9" xfId="1" applyNumberFormat="1" applyFont="1" applyFill="1" applyBorder="1" applyAlignment="1">
      <alignment horizontal="right" vertical="top"/>
    </xf>
    <xf numFmtId="188" fontId="5" fillId="0" borderId="10" xfId="4" applyNumberFormat="1" applyFont="1" applyFill="1" applyBorder="1" applyAlignment="1">
      <alignment horizontal="right" vertical="top"/>
    </xf>
    <xf numFmtId="0" fontId="7" fillId="5" borderId="9" xfId="6" applyFont="1" applyFill="1" applyBorder="1" applyAlignment="1">
      <alignment vertical="top" shrinkToFit="1"/>
    </xf>
    <xf numFmtId="187" fontId="7" fillId="7" borderId="9" xfId="1" applyNumberFormat="1" applyFont="1" applyFill="1" applyBorder="1" applyAlignment="1">
      <alignment horizontal="right" vertical="top"/>
    </xf>
    <xf numFmtId="188" fontId="5" fillId="0" borderId="9" xfId="4" applyNumberFormat="1" applyFont="1" applyFill="1" applyBorder="1" applyAlignment="1">
      <alignment wrapText="1"/>
    </xf>
    <xf numFmtId="195" fontId="5" fillId="0" borderId="10" xfId="0" applyNumberFormat="1" applyFont="1" applyBorder="1" applyAlignment="1">
      <alignment wrapText="1"/>
    </xf>
    <xf numFmtId="0" fontId="7" fillId="5" borderId="9" xfId="5" applyFont="1" applyFill="1" applyBorder="1" applyAlignment="1">
      <alignment horizontal="center" vertical="top"/>
    </xf>
    <xf numFmtId="188" fontId="10" fillId="4" borderId="9" xfId="4" applyNumberFormat="1" applyFont="1" applyFill="1" applyBorder="1" applyAlignment="1">
      <alignment horizontal="right" vertical="top"/>
    </xf>
    <xf numFmtId="188" fontId="10" fillId="0" borderId="9" xfId="4" applyNumberFormat="1" applyFont="1" applyFill="1" applyBorder="1" applyAlignment="1">
      <alignment wrapText="1"/>
    </xf>
    <xf numFmtId="195" fontId="10" fillId="0" borderId="10" xfId="0" applyNumberFormat="1" applyFont="1" applyBorder="1" applyAlignment="1">
      <alignment wrapText="1"/>
    </xf>
    <xf numFmtId="187" fontId="7" fillId="6" borderId="9" xfId="4" applyNumberFormat="1" applyFont="1" applyFill="1" applyBorder="1" applyAlignment="1">
      <alignment vertical="top"/>
    </xf>
    <xf numFmtId="188" fontId="7" fillId="7" borderId="9" xfId="4" applyNumberFormat="1" applyFont="1" applyFill="1" applyBorder="1" applyAlignment="1">
      <alignment horizontal="right" vertical="top"/>
    </xf>
    <xf numFmtId="3" fontId="5" fillId="0" borderId="9" xfId="4" applyNumberFormat="1" applyFont="1" applyFill="1" applyBorder="1" applyAlignment="1">
      <alignment horizontal="center" vertical="top"/>
    </xf>
    <xf numFmtId="188" fontId="5" fillId="8" borderId="9" xfId="4" applyNumberFormat="1" applyFont="1" applyFill="1" applyBorder="1" applyAlignment="1">
      <alignment horizontal="right" vertical="top"/>
    </xf>
    <xf numFmtId="0" fontId="5" fillId="3" borderId="9" xfId="5" applyNumberFormat="1" applyFont="1" applyFill="1" applyBorder="1" applyAlignment="1">
      <alignment vertical="top"/>
    </xf>
    <xf numFmtId="0" fontId="5" fillId="3" borderId="9" xfId="5" applyFont="1" applyFill="1" applyBorder="1" applyAlignment="1">
      <alignment horizontal="right" vertical="top"/>
    </xf>
    <xf numFmtId="0" fontId="5" fillId="3" borderId="9" xfId="5" applyFont="1" applyFill="1" applyBorder="1" applyAlignment="1">
      <alignment vertical="top"/>
    </xf>
    <xf numFmtId="0" fontId="8" fillId="5" borderId="9" xfId="5" applyFont="1" applyFill="1" applyBorder="1" applyAlignment="1">
      <alignment horizontal="right" vertical="top"/>
    </xf>
    <xf numFmtId="0" fontId="5" fillId="3" borderId="0" xfId="5" applyFont="1" applyFill="1" applyAlignment="1">
      <alignment vertical="top" shrinkToFit="1"/>
    </xf>
    <xf numFmtId="187" fontId="10" fillId="4" borderId="9" xfId="4" applyNumberFormat="1" applyFont="1" applyFill="1" applyBorder="1" applyAlignment="1">
      <alignment vertical="top"/>
    </xf>
    <xf numFmtId="187" fontId="10" fillId="3" borderId="9" xfId="4" applyNumberFormat="1" applyFont="1" applyFill="1" applyBorder="1" applyAlignment="1">
      <alignment vertical="top"/>
    </xf>
    <xf numFmtId="0" fontId="8" fillId="5" borderId="9" xfId="5" applyFont="1" applyFill="1" applyBorder="1" applyAlignment="1">
      <alignment vertical="top"/>
    </xf>
    <xf numFmtId="0" fontId="14" fillId="0" borderId="9" xfId="5" applyNumberFormat="1" applyFont="1" applyFill="1" applyBorder="1" applyAlignment="1">
      <alignment vertical="top" wrapText="1"/>
    </xf>
    <xf numFmtId="0" fontId="14" fillId="0" borderId="9" xfId="5" applyFont="1" applyFill="1" applyBorder="1" applyAlignment="1">
      <alignment horizontal="right" vertical="top"/>
    </xf>
    <xf numFmtId="0" fontId="14" fillId="0" borderId="9" xfId="5" applyFont="1" applyFill="1" applyBorder="1" applyAlignment="1">
      <alignment vertical="top"/>
    </xf>
    <xf numFmtId="187" fontId="14" fillId="0" borderId="9" xfId="4" applyNumberFormat="1" applyFont="1" applyFill="1" applyBorder="1" applyAlignment="1">
      <alignment vertical="top"/>
    </xf>
    <xf numFmtId="187" fontId="14" fillId="4" borderId="9" xfId="4" applyNumberFormat="1" applyFont="1" applyFill="1" applyBorder="1" applyAlignment="1">
      <alignment vertical="top"/>
    </xf>
    <xf numFmtId="189" fontId="8" fillId="5" borderId="9" xfId="6" applyNumberFormat="1" applyFont="1" applyFill="1" applyBorder="1" applyAlignment="1">
      <alignment vertical="top" shrinkToFit="1"/>
    </xf>
    <xf numFmtId="0" fontId="14" fillId="0" borderId="0" xfId="5" applyFont="1" applyFill="1" applyAlignment="1">
      <alignment vertical="top" shrinkToFit="1"/>
    </xf>
    <xf numFmtId="10" fontId="8" fillId="5" borderId="9" xfId="6" applyNumberFormat="1" applyFont="1" applyFill="1" applyBorder="1" applyAlignment="1">
      <alignment vertical="top" shrinkToFit="1"/>
    </xf>
    <xf numFmtId="187" fontId="15" fillId="0" borderId="9" xfId="4" applyNumberFormat="1" applyFont="1" applyFill="1" applyBorder="1" applyAlignment="1">
      <alignment vertical="top"/>
    </xf>
    <xf numFmtId="0" fontId="8" fillId="5" borderId="9" xfId="6" applyFont="1" applyFill="1" applyBorder="1" applyAlignment="1">
      <alignment vertical="top" shrinkToFit="1"/>
    </xf>
    <xf numFmtId="0" fontId="5" fillId="0" borderId="9" xfId="5" applyNumberFormat="1" applyFont="1" applyFill="1" applyBorder="1" applyAlignment="1">
      <alignment horizontal="center" vertical="top"/>
    </xf>
    <xf numFmtId="0" fontId="15" fillId="0" borderId="9" xfId="5" applyNumberFormat="1" applyFont="1" applyFill="1" applyBorder="1" applyAlignment="1">
      <alignment vertical="top" wrapText="1"/>
    </xf>
    <xf numFmtId="0" fontId="16" fillId="0" borderId="9" xfId="5" applyFont="1" applyFill="1" applyBorder="1" applyAlignment="1">
      <alignment horizontal="right" vertical="top"/>
    </xf>
    <xf numFmtId="0" fontId="16" fillId="0" borderId="9" xfId="5" applyFont="1" applyFill="1" applyBorder="1" applyAlignment="1">
      <alignment vertical="top"/>
    </xf>
    <xf numFmtId="187" fontId="16" fillId="0" borderId="9" xfId="4" applyNumberFormat="1" applyFont="1" applyFill="1" applyBorder="1" applyAlignment="1">
      <alignment vertical="top"/>
    </xf>
    <xf numFmtId="187" fontId="16" fillId="9" borderId="9" xfId="4" applyNumberFormat="1" applyFont="1" applyFill="1" applyBorder="1" applyAlignment="1">
      <alignment vertical="top"/>
    </xf>
    <xf numFmtId="0" fontId="16" fillId="0" borderId="0" xfId="5" applyFont="1" applyFill="1" applyAlignment="1">
      <alignment vertical="top" shrinkToFit="1"/>
    </xf>
    <xf numFmtId="0" fontId="5" fillId="0" borderId="9" xfId="5" applyFont="1" applyFill="1" applyBorder="1" applyAlignment="1">
      <alignment horizontal="left" vertical="top"/>
    </xf>
    <xf numFmtId="0" fontId="5" fillId="0" borderId="11" xfId="5" applyFont="1" applyFill="1" applyBorder="1" applyAlignment="1">
      <alignment vertical="top" shrinkToFit="1"/>
    </xf>
    <xf numFmtId="0" fontId="2" fillId="0" borderId="9" xfId="5" applyNumberFormat="1" applyFont="1" applyFill="1" applyBorder="1" applyAlignment="1">
      <alignment vertical="top"/>
    </xf>
    <xf numFmtId="187" fontId="8" fillId="9" borderId="9" xfId="4" applyNumberFormat="1" applyFont="1" applyFill="1" applyBorder="1" applyAlignment="1">
      <alignment vertical="top"/>
    </xf>
    <xf numFmtId="0" fontId="5" fillId="3" borderId="8" xfId="5" applyNumberFormat="1" applyFont="1" applyFill="1" applyBorder="1" applyAlignment="1">
      <alignment horizontal="center" vertical="top"/>
    </xf>
    <xf numFmtId="0" fontId="14" fillId="0" borderId="8" xfId="5" applyNumberFormat="1" applyFont="1" applyFill="1" applyBorder="1" applyAlignment="1">
      <alignment vertical="top" wrapText="1"/>
    </xf>
    <xf numFmtId="0" fontId="14" fillId="0" borderId="8" xfId="5" applyFont="1" applyFill="1" applyBorder="1" applyAlignment="1">
      <alignment horizontal="right" vertical="top"/>
    </xf>
    <xf numFmtId="0" fontId="14" fillId="0" borderId="8" xfId="5" applyFont="1" applyFill="1" applyBorder="1" applyAlignment="1">
      <alignment vertical="top"/>
    </xf>
    <xf numFmtId="187" fontId="14" fillId="0" borderId="8" xfId="4" applyNumberFormat="1" applyFont="1" applyFill="1" applyBorder="1" applyAlignment="1">
      <alignment vertical="top"/>
    </xf>
    <xf numFmtId="187" fontId="5" fillId="0" borderId="8" xfId="4" applyNumberFormat="1" applyFont="1" applyFill="1" applyBorder="1" applyAlignment="1">
      <alignment vertical="top"/>
    </xf>
    <xf numFmtId="0" fontId="8" fillId="5" borderId="8" xfId="6" applyFont="1" applyFill="1" applyBorder="1" applyAlignment="1">
      <alignment vertical="top" shrinkToFit="1"/>
    </xf>
    <xf numFmtId="0" fontId="5" fillId="3" borderId="3" xfId="5" applyNumberFormat="1" applyFont="1" applyFill="1" applyBorder="1" applyAlignment="1">
      <alignment horizontal="center" vertical="top"/>
    </xf>
    <xf numFmtId="0" fontId="2" fillId="0" borderId="0" xfId="5" applyNumberFormat="1" applyFont="1" applyFill="1" applyBorder="1" applyAlignment="1">
      <alignment vertical="top"/>
    </xf>
    <xf numFmtId="0" fontId="5" fillId="0" borderId="0" xfId="5" applyFont="1" applyFill="1" applyBorder="1" applyAlignment="1">
      <alignment horizontal="right" vertical="top"/>
    </xf>
    <xf numFmtId="0" fontId="5" fillId="0" borderId="0" xfId="5" applyFont="1" applyFill="1" applyBorder="1" applyAlignment="1">
      <alignment vertical="top"/>
    </xf>
    <xf numFmtId="187" fontId="5" fillId="0" borderId="0" xfId="4" applyNumberFormat="1" applyFont="1" applyFill="1" applyBorder="1" applyAlignment="1">
      <alignment vertical="top"/>
    </xf>
    <xf numFmtId="0" fontId="5" fillId="0" borderId="0" xfId="5" applyFont="1" applyFill="1" applyBorder="1" applyAlignment="1">
      <alignment vertical="top" shrinkToFit="1"/>
    </xf>
    <xf numFmtId="0" fontId="5" fillId="0" borderId="3" xfId="5" applyFont="1" applyFill="1" applyBorder="1" applyAlignment="1">
      <alignment vertical="top"/>
    </xf>
    <xf numFmtId="0" fontId="5" fillId="0" borderId="0" xfId="5" applyNumberFormat="1" applyFont="1"/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/>
    <xf numFmtId="0" fontId="5" fillId="0" borderId="0" xfId="5" applyFont="1" applyBorder="1" applyAlignment="1">
      <alignment horizontal="center"/>
    </xf>
    <xf numFmtId="0" fontId="5" fillId="0" borderId="0" xfId="5" applyFont="1" applyAlignment="1">
      <alignment horizontal="right"/>
    </xf>
    <xf numFmtId="0" fontId="5" fillId="0" borderId="7" xfId="5" applyFont="1" applyBorder="1" applyAlignment="1">
      <alignment horizontal="center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7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187" fontId="2" fillId="0" borderId="2" xfId="4" applyNumberFormat="1" applyFont="1" applyFill="1" applyBorder="1" applyAlignment="1">
      <alignment horizontal="center" vertical="center" textRotation="90"/>
    </xf>
    <xf numFmtId="187" fontId="2" fillId="0" borderId="7" xfId="4" applyNumberFormat="1" applyFont="1" applyFill="1" applyBorder="1" applyAlignment="1">
      <alignment horizontal="center" vertical="center" textRotation="90"/>
    </xf>
    <xf numFmtId="187" fontId="2" fillId="0" borderId="8" xfId="4" applyNumberFormat="1" applyFont="1" applyFill="1" applyBorder="1" applyAlignment="1">
      <alignment horizontal="center" vertical="center" textRotation="90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vertical="center"/>
    </xf>
    <xf numFmtId="0" fontId="2" fillId="0" borderId="2" xfId="4" applyNumberFormat="1" applyFont="1" applyFill="1" applyBorder="1" applyAlignment="1">
      <alignment horizontal="center" vertical="center"/>
    </xf>
    <xf numFmtId="0" fontId="2" fillId="0" borderId="7" xfId="4" applyNumberFormat="1" applyFont="1" applyFill="1" applyBorder="1" applyAlignment="1">
      <alignment horizontal="center" vertical="center"/>
    </xf>
    <xf numFmtId="0" fontId="2" fillId="0" borderId="8" xfId="4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textRotation="90"/>
    </xf>
    <xf numFmtId="0" fontId="2" fillId="0" borderId="2" xfId="3" applyNumberFormat="1" applyFont="1" applyFill="1" applyBorder="1" applyAlignment="1">
      <alignment horizontal="center" vertical="center"/>
    </xf>
    <xf numFmtId="0" fontId="2" fillId="0" borderId="7" xfId="5" applyFont="1" applyFill="1" applyBorder="1" applyAlignment="1"/>
    <xf numFmtId="0" fontId="2" fillId="0" borderId="8" xfId="5" applyFont="1" applyFill="1" applyBorder="1" applyAlignment="1"/>
    <xf numFmtId="0" fontId="2" fillId="0" borderId="2" xfId="2" applyNumberFormat="1" applyFont="1" applyFill="1" applyBorder="1" applyAlignment="1">
      <alignment horizontal="center" vertical="center" textRotation="90"/>
    </xf>
    <xf numFmtId="0" fontId="2" fillId="0" borderId="7" xfId="2" applyNumberFormat="1" applyFont="1" applyFill="1" applyBorder="1" applyAlignment="1">
      <alignment horizontal="center" vertical="center" textRotation="90"/>
    </xf>
    <xf numFmtId="0" fontId="2" fillId="0" borderId="8" xfId="2" applyNumberFormat="1" applyFont="1" applyFill="1" applyBorder="1" applyAlignment="1">
      <alignment horizontal="center" vertical="center" textRotation="90"/>
    </xf>
    <xf numFmtId="187" fontId="2" fillId="0" borderId="1" xfId="4" applyNumberFormat="1" applyFont="1" applyFill="1" applyBorder="1" applyAlignment="1">
      <alignment horizontal="center" vertical="center"/>
    </xf>
    <xf numFmtId="187" fontId="2" fillId="0" borderId="3" xfId="4" applyNumberFormat="1" applyFont="1" applyFill="1" applyBorder="1" applyAlignment="1">
      <alignment horizontal="center" vertical="center"/>
    </xf>
    <xf numFmtId="187" fontId="2" fillId="0" borderId="4" xfId="4" applyNumberFormat="1" applyFont="1" applyFill="1" applyBorder="1" applyAlignment="1">
      <alignment horizontal="center" vertical="center"/>
    </xf>
    <xf numFmtId="187" fontId="2" fillId="0" borderId="5" xfId="4" applyNumberFormat="1" applyFont="1" applyFill="1" applyBorder="1" applyAlignment="1">
      <alignment horizontal="center" vertical="center"/>
    </xf>
    <xf numFmtId="187" fontId="2" fillId="0" borderId="6" xfId="4" applyNumberFormat="1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 wrapText="1"/>
    </xf>
    <xf numFmtId="0" fontId="2" fillId="0" borderId="8" xfId="6" applyFont="1" applyFill="1" applyBorder="1" applyAlignment="1">
      <alignment horizontal="center" vertical="center" wrapText="1"/>
    </xf>
    <xf numFmtId="0" fontId="2" fillId="0" borderId="7" xfId="5" applyFont="1" applyFill="1" applyBorder="1"/>
    <xf numFmtId="0" fontId="2" fillId="0" borderId="8" xfId="5" applyFont="1" applyFill="1" applyBorder="1"/>
    <xf numFmtId="0" fontId="2" fillId="0" borderId="7" xfId="4" applyNumberFormat="1" applyFont="1" applyFill="1" applyBorder="1" applyAlignment="1">
      <alignment vertical="center" wrapText="1"/>
    </xf>
    <xf numFmtId="0" fontId="2" fillId="0" borderId="8" xfId="4" applyNumberFormat="1" applyFont="1" applyFill="1" applyBorder="1" applyAlignment="1">
      <alignment vertical="center" wrapText="1"/>
    </xf>
  </cellXfs>
  <cellStyles count="19">
    <cellStyle name="Comma 2" xfId="4"/>
    <cellStyle name="Comma 3" xfId="8"/>
    <cellStyle name="Comma 4" xfId="9"/>
    <cellStyle name="Normal 2" xfId="5"/>
    <cellStyle name="Normal 3" xfId="7"/>
    <cellStyle name="Normal 4" xfId="10"/>
    <cellStyle name="เครื่องหมายจุลภาค" xfId="1" builtinId="3"/>
    <cellStyle name="เครื่องหมายจุลภาค 2" xfId="11"/>
    <cellStyle name="เครื่องหมายจุลภาค 3" xfId="12"/>
    <cellStyle name="เครื่องหมายจุลภาค 4" xfId="13"/>
    <cellStyle name="เครื่องหมายจุลภาค 6" xfId="14"/>
    <cellStyle name="เครื่องหมายจุลภาค_MTEF51-56 สชป.1 (ส่งกรมครั้งที่4 ยังไม่ได้ส่ง)N141929" xfId="2"/>
    <cellStyle name="ปกติ" xfId="0" builtinId="0"/>
    <cellStyle name="ปกติ 116" xfId="15"/>
    <cellStyle name="ปกติ 2" xfId="16"/>
    <cellStyle name="ปกติ 3" xfId="17"/>
    <cellStyle name="ปกติ 6" xfId="18"/>
    <cellStyle name="ปกติ_MTEF51-56 สชป.1 (ส่งกรมครั้งที่4 ยังไม่ได้ส่ง)N141929" xfId="6"/>
    <cellStyle name="ปกติ_รวมแผนงานขจัดความยากจน สชป.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56</xdr:row>
      <xdr:rowOff>0</xdr:rowOff>
    </xdr:from>
    <xdr:to>
      <xdr:col>8</xdr:col>
      <xdr:colOff>0</xdr:colOff>
      <xdr:row>56</xdr:row>
      <xdr:rowOff>47625</xdr:rowOff>
    </xdr:to>
    <xdr:sp macro="" textlink="">
      <xdr:nvSpPr>
        <xdr:cNvPr id="2" name="Text Box 257"/>
        <xdr:cNvSpPr txBox="1">
          <a:spLocks noChangeArrowheads="1"/>
        </xdr:cNvSpPr>
      </xdr:nvSpPr>
      <xdr:spPr bwMode="auto">
        <a:xfrm>
          <a:off x="2524125" y="14973300"/>
          <a:ext cx="63817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56</xdr:row>
      <xdr:rowOff>0</xdr:rowOff>
    </xdr:from>
    <xdr:to>
      <xdr:col>8</xdr:col>
      <xdr:colOff>0</xdr:colOff>
      <xdr:row>56</xdr:row>
      <xdr:rowOff>47625</xdr:rowOff>
    </xdr:to>
    <xdr:sp macro="" textlink="">
      <xdr:nvSpPr>
        <xdr:cNvPr id="3" name="Text Box 257"/>
        <xdr:cNvSpPr txBox="1">
          <a:spLocks noChangeArrowheads="1"/>
        </xdr:cNvSpPr>
      </xdr:nvSpPr>
      <xdr:spPr bwMode="auto">
        <a:xfrm>
          <a:off x="2524125" y="14973300"/>
          <a:ext cx="63817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56</xdr:row>
      <xdr:rowOff>0</xdr:rowOff>
    </xdr:from>
    <xdr:to>
      <xdr:col>8</xdr:col>
      <xdr:colOff>0</xdr:colOff>
      <xdr:row>56</xdr:row>
      <xdr:rowOff>47625</xdr:rowOff>
    </xdr:to>
    <xdr:sp macro="" textlink="">
      <xdr:nvSpPr>
        <xdr:cNvPr id="4" name="Text Box 257"/>
        <xdr:cNvSpPr txBox="1">
          <a:spLocks noChangeArrowheads="1"/>
        </xdr:cNvSpPr>
      </xdr:nvSpPr>
      <xdr:spPr bwMode="auto">
        <a:xfrm>
          <a:off x="2524125" y="14973300"/>
          <a:ext cx="63817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56</xdr:row>
      <xdr:rowOff>0</xdr:rowOff>
    </xdr:from>
    <xdr:to>
      <xdr:col>8</xdr:col>
      <xdr:colOff>0</xdr:colOff>
      <xdr:row>56</xdr:row>
      <xdr:rowOff>47625</xdr:rowOff>
    </xdr:to>
    <xdr:sp macro="" textlink="">
      <xdr:nvSpPr>
        <xdr:cNvPr id="5" name="Text Box 257"/>
        <xdr:cNvSpPr txBox="1">
          <a:spLocks noChangeArrowheads="1"/>
        </xdr:cNvSpPr>
      </xdr:nvSpPr>
      <xdr:spPr bwMode="auto">
        <a:xfrm>
          <a:off x="2524125" y="14973300"/>
          <a:ext cx="63817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19054</xdr:colOff>
      <xdr:row>6</xdr:row>
      <xdr:rowOff>95250</xdr:rowOff>
    </xdr:from>
    <xdr:to>
      <xdr:col>7</xdr:col>
      <xdr:colOff>628657</xdr:colOff>
      <xdr:row>7</xdr:row>
      <xdr:rowOff>200025</xdr:rowOff>
    </xdr:to>
    <xdr:sp macro="" textlink="">
      <xdr:nvSpPr>
        <xdr:cNvPr id="6" name="TextBox 5"/>
        <xdr:cNvSpPr txBox="1"/>
      </xdr:nvSpPr>
      <xdr:spPr>
        <a:xfrm rot="16200000">
          <a:off x="8081968" y="1862136"/>
          <a:ext cx="342900" cy="119062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กันขยายปี 2554</a:t>
          </a:r>
        </a:p>
      </xdr:txBody>
    </xdr:sp>
    <xdr:clientData/>
  </xdr:twoCellAnchor>
  <xdr:twoCellAnchor>
    <xdr:from>
      <xdr:col>7</xdr:col>
      <xdr:colOff>361950</xdr:colOff>
      <xdr:row>7</xdr:row>
      <xdr:rowOff>85725</xdr:rowOff>
    </xdr:from>
    <xdr:to>
      <xdr:col>8</xdr:col>
      <xdr:colOff>171450</xdr:colOff>
      <xdr:row>7</xdr:row>
      <xdr:rowOff>152400</xdr:rowOff>
    </xdr:to>
    <xdr:cxnSp macro="">
      <xdr:nvCxnSpPr>
        <xdr:cNvPr id="7" name="Straight Arrow Connector 6"/>
        <xdr:cNvCxnSpPr/>
      </xdr:nvCxnSpPr>
      <xdr:spPr>
        <a:xfrm>
          <a:off x="8582025" y="2514600"/>
          <a:ext cx="495300" cy="6667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114304</xdr:colOff>
      <xdr:row>6</xdr:row>
      <xdr:rowOff>133350</xdr:rowOff>
    </xdr:from>
    <xdr:to>
      <xdr:col>14</xdr:col>
      <xdr:colOff>542932</xdr:colOff>
      <xdr:row>8</xdr:row>
      <xdr:rowOff>0</xdr:rowOff>
    </xdr:to>
    <xdr:sp macro="" textlink="">
      <xdr:nvSpPr>
        <xdr:cNvPr id="8" name="TextBox 7"/>
        <xdr:cNvSpPr txBox="1"/>
      </xdr:nvSpPr>
      <xdr:spPr>
        <a:xfrm rot="16200000">
          <a:off x="12968293" y="1833561"/>
          <a:ext cx="342900" cy="132397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กันเหลื่อมปี 2556 </a:t>
          </a:r>
        </a:p>
      </xdr:txBody>
    </xdr:sp>
    <xdr:clientData/>
  </xdr:twoCellAnchor>
  <xdr:twoCellAnchor>
    <xdr:from>
      <xdr:col>10</xdr:col>
      <xdr:colOff>609600</xdr:colOff>
      <xdr:row>7</xdr:row>
      <xdr:rowOff>85724</xdr:rowOff>
    </xdr:from>
    <xdr:to>
      <xdr:col>13</xdr:col>
      <xdr:colOff>114304</xdr:colOff>
      <xdr:row>7</xdr:row>
      <xdr:rowOff>161923</xdr:rowOff>
    </xdr:to>
    <xdr:cxnSp macro="">
      <xdr:nvCxnSpPr>
        <xdr:cNvPr id="9" name="Straight Arrow Connector 8"/>
        <xdr:cNvCxnSpPr>
          <a:stCxn id="8" idx="0"/>
        </xdr:cNvCxnSpPr>
      </xdr:nvCxnSpPr>
      <xdr:spPr>
        <a:xfrm rot="10800000" flipV="1">
          <a:off x="10848975" y="2514599"/>
          <a:ext cx="1628779" cy="7619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209554</xdr:colOff>
      <xdr:row>13</xdr:row>
      <xdr:rowOff>152400</xdr:rowOff>
    </xdr:from>
    <xdr:to>
      <xdr:col>15</xdr:col>
      <xdr:colOff>9532</xdr:colOff>
      <xdr:row>14</xdr:row>
      <xdr:rowOff>209550</xdr:rowOff>
    </xdr:to>
    <xdr:sp macro="" textlink="">
      <xdr:nvSpPr>
        <xdr:cNvPr id="10" name="TextBox 9"/>
        <xdr:cNvSpPr txBox="1"/>
      </xdr:nvSpPr>
      <xdr:spPr>
        <a:xfrm rot="16200000">
          <a:off x="13130218" y="3490911"/>
          <a:ext cx="304800" cy="141922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กันเหลื่อมปี 2556 </a:t>
          </a:r>
        </a:p>
      </xdr:txBody>
    </xdr:sp>
    <xdr:clientData/>
  </xdr:twoCellAnchor>
  <xdr:twoCellAnchor>
    <xdr:from>
      <xdr:col>10</xdr:col>
      <xdr:colOff>609600</xdr:colOff>
      <xdr:row>14</xdr:row>
      <xdr:rowOff>57150</xdr:rowOff>
    </xdr:from>
    <xdr:to>
      <xdr:col>13</xdr:col>
      <xdr:colOff>209554</xdr:colOff>
      <xdr:row>14</xdr:row>
      <xdr:rowOff>142874</xdr:rowOff>
    </xdr:to>
    <xdr:cxnSp macro="">
      <xdr:nvCxnSpPr>
        <xdr:cNvPr id="11" name="Straight Arrow Connector 10"/>
        <xdr:cNvCxnSpPr>
          <a:stCxn id="10" idx="0"/>
        </xdr:cNvCxnSpPr>
      </xdr:nvCxnSpPr>
      <xdr:spPr>
        <a:xfrm rot="10800000" flipV="1">
          <a:off x="10848975" y="4200525"/>
          <a:ext cx="1724029" cy="85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66679</xdr:colOff>
      <xdr:row>19</xdr:row>
      <xdr:rowOff>76200</xdr:rowOff>
    </xdr:from>
    <xdr:to>
      <xdr:col>7</xdr:col>
      <xdr:colOff>676282</xdr:colOff>
      <xdr:row>20</xdr:row>
      <xdr:rowOff>180975</xdr:rowOff>
    </xdr:to>
    <xdr:sp macro="" textlink="">
      <xdr:nvSpPr>
        <xdr:cNvPr id="12" name="TextBox 11"/>
        <xdr:cNvSpPr txBox="1"/>
      </xdr:nvSpPr>
      <xdr:spPr>
        <a:xfrm rot="16200000">
          <a:off x="8129593" y="4995861"/>
          <a:ext cx="342900" cy="119062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กันขยายปี 2556</a:t>
          </a:r>
        </a:p>
      </xdr:txBody>
    </xdr:sp>
    <xdr:clientData/>
  </xdr:twoCellAnchor>
  <xdr:twoCellAnchor>
    <xdr:from>
      <xdr:col>13</xdr:col>
      <xdr:colOff>171454</xdr:colOff>
      <xdr:row>16</xdr:row>
      <xdr:rowOff>95250</xdr:rowOff>
    </xdr:from>
    <xdr:to>
      <xdr:col>14</xdr:col>
      <xdr:colOff>600082</xdr:colOff>
      <xdr:row>18</xdr:row>
      <xdr:rowOff>0</xdr:rowOff>
    </xdr:to>
    <xdr:sp macro="" textlink="">
      <xdr:nvSpPr>
        <xdr:cNvPr id="13" name="TextBox 12"/>
        <xdr:cNvSpPr txBox="1"/>
      </xdr:nvSpPr>
      <xdr:spPr>
        <a:xfrm rot="16200000">
          <a:off x="13006393" y="4252911"/>
          <a:ext cx="381000" cy="132397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กันเหลื่อมปี 2556 </a:t>
          </a:r>
        </a:p>
      </xdr:txBody>
    </xdr:sp>
    <xdr:clientData/>
  </xdr:twoCellAnchor>
  <xdr:twoCellAnchor>
    <xdr:from>
      <xdr:col>10</xdr:col>
      <xdr:colOff>628650</xdr:colOff>
      <xdr:row>17</xdr:row>
      <xdr:rowOff>47625</xdr:rowOff>
    </xdr:from>
    <xdr:to>
      <xdr:col>13</xdr:col>
      <xdr:colOff>171454</xdr:colOff>
      <xdr:row>17</xdr:row>
      <xdr:rowOff>133349</xdr:rowOff>
    </xdr:to>
    <xdr:cxnSp macro="">
      <xdr:nvCxnSpPr>
        <xdr:cNvPr id="14" name="Straight Arrow Connector 13"/>
        <xdr:cNvCxnSpPr>
          <a:stCxn id="13" idx="0"/>
        </xdr:cNvCxnSpPr>
      </xdr:nvCxnSpPr>
      <xdr:spPr>
        <a:xfrm rot="10800000" flipV="1">
          <a:off x="10868025" y="4914900"/>
          <a:ext cx="1666879" cy="85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20</xdr:row>
      <xdr:rowOff>38100</xdr:rowOff>
    </xdr:from>
    <xdr:to>
      <xdr:col>9</xdr:col>
      <xdr:colOff>161925</xdr:colOff>
      <xdr:row>20</xdr:row>
      <xdr:rowOff>133350</xdr:rowOff>
    </xdr:to>
    <xdr:cxnSp macro="">
      <xdr:nvCxnSpPr>
        <xdr:cNvPr id="15" name="Straight Arrow Connector 14"/>
        <xdr:cNvCxnSpPr/>
      </xdr:nvCxnSpPr>
      <xdr:spPr>
        <a:xfrm>
          <a:off x="8858250" y="5619750"/>
          <a:ext cx="885825" cy="9525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352429</xdr:colOff>
      <xdr:row>19</xdr:row>
      <xdr:rowOff>38100</xdr:rowOff>
    </xdr:from>
    <xdr:to>
      <xdr:col>15</xdr:col>
      <xdr:colOff>152407</xdr:colOff>
      <xdr:row>20</xdr:row>
      <xdr:rowOff>142875</xdr:rowOff>
    </xdr:to>
    <xdr:sp macro="" textlink="">
      <xdr:nvSpPr>
        <xdr:cNvPr id="16" name="TextBox 15"/>
        <xdr:cNvSpPr txBox="1"/>
      </xdr:nvSpPr>
      <xdr:spPr>
        <a:xfrm rot="16200000">
          <a:off x="13254043" y="4843461"/>
          <a:ext cx="342900" cy="141922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กันเหลื่อมปี 2556 </a:t>
          </a:r>
        </a:p>
      </xdr:txBody>
    </xdr:sp>
    <xdr:clientData/>
  </xdr:twoCellAnchor>
  <xdr:twoCellAnchor>
    <xdr:from>
      <xdr:col>10</xdr:col>
      <xdr:colOff>619125</xdr:colOff>
      <xdr:row>19</xdr:row>
      <xdr:rowOff>190499</xdr:rowOff>
    </xdr:from>
    <xdr:to>
      <xdr:col>13</xdr:col>
      <xdr:colOff>352429</xdr:colOff>
      <xdr:row>20</xdr:row>
      <xdr:rowOff>123823</xdr:rowOff>
    </xdr:to>
    <xdr:cxnSp macro="">
      <xdr:nvCxnSpPr>
        <xdr:cNvPr id="17" name="Straight Arrow Connector 16"/>
        <xdr:cNvCxnSpPr>
          <a:stCxn id="16" idx="0"/>
        </xdr:cNvCxnSpPr>
      </xdr:nvCxnSpPr>
      <xdr:spPr>
        <a:xfrm rot="10800000" flipV="1">
          <a:off x="10858500" y="5534024"/>
          <a:ext cx="1857379" cy="17144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495304</xdr:colOff>
      <xdr:row>21</xdr:row>
      <xdr:rowOff>228600</xdr:rowOff>
    </xdr:from>
    <xdr:to>
      <xdr:col>15</xdr:col>
      <xdr:colOff>295282</xdr:colOff>
      <xdr:row>23</xdr:row>
      <xdr:rowOff>38100</xdr:rowOff>
    </xdr:to>
    <xdr:sp macro="" textlink="">
      <xdr:nvSpPr>
        <xdr:cNvPr id="18" name="TextBox 17"/>
        <xdr:cNvSpPr txBox="1"/>
      </xdr:nvSpPr>
      <xdr:spPr>
        <a:xfrm rot="16200000">
          <a:off x="13415968" y="5491161"/>
          <a:ext cx="304800" cy="141922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กันเหลื่อมปี 2556 </a:t>
          </a:r>
        </a:p>
      </xdr:txBody>
    </xdr:sp>
    <xdr:clientData/>
  </xdr:twoCellAnchor>
  <xdr:twoCellAnchor>
    <xdr:from>
      <xdr:col>11</xdr:col>
      <xdr:colOff>1</xdr:colOff>
      <xdr:row>22</xdr:row>
      <xdr:rowOff>133350</xdr:rowOff>
    </xdr:from>
    <xdr:to>
      <xdr:col>13</xdr:col>
      <xdr:colOff>495305</xdr:colOff>
      <xdr:row>22</xdr:row>
      <xdr:rowOff>142874</xdr:rowOff>
    </xdr:to>
    <xdr:cxnSp macro="">
      <xdr:nvCxnSpPr>
        <xdr:cNvPr id="19" name="Straight Arrow Connector 18"/>
        <xdr:cNvCxnSpPr>
          <a:stCxn id="18" idx="0"/>
        </xdr:cNvCxnSpPr>
      </xdr:nvCxnSpPr>
      <xdr:spPr>
        <a:xfrm rot="10800000" flipV="1">
          <a:off x="10896601" y="6200775"/>
          <a:ext cx="1962154" cy="95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WINDOWS\Desktop\My%20Briefcase\BOOK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003\&#3611;&#3637;47&#3591;&#3634;&#3609;&#3614;&#3633;&#3602;&#3609;&#3634;&#3649;&#3627;&#3621;&#3656;&#3591;&#3609;&#3657;&#3635;-&#3586;&#3640;&#3604;&#3621;&#3629;&#3585;&#3627;&#3623;&#3657;&#3618;&#3606;&#3656;&#3617;\g&#3611;&#3619;&#3632;&#3617;&#3634;&#3603;&#3585;&#3634;&#3619;&#3586;&#3640;&#3604;&#3621;&#3629;&#3585;&#3621;&#3635;&#3609;&#3657;&#3635;&#3627;&#3657;&#3623;&#3618;&#3606;&#3656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11;&#3619;&#3632;&#3617;&#3634;&#3603;&#3585;&#3634;&#3619;&#3611;&#3637;%2050\&#3610;&#3657;&#3634;&#3609;&#3607;&#3656;&#3634;&#3648;&#3626;&#3637;&#3618;&#3623;%20&#3611;&#3637;%2050\&#3611;&#3617;&#3585;.&#3607;&#3656;&#3634;&#3648;&#3626;&#3637;&#3618;&#3623;\&#3610;&#3657;&#3634;&#3609;&#3626;&#3640;&#3623;&#3619;&#3619;&#3603;&#3623;&#3634;&#3619;&#3637;%202\&#3610;&#3657;&#3634;&#3609;&#3626;&#3640;&#3623;&#3619;&#3619;&#3603;&#3623;&#3634;&#3619;&#3637;%202&#3651;&#3627;&#3617;&#3656;\&#3610;&#3657;&#3634;&#3609;&#3623;&#3633;&#3591;&#3626;&#3632;&#3649;&#3610;&#3591;&#3651;&#3605;&#3657;\&#3607;&#3656;&#3629;&#3621;&#3629;&#3604;&#3606;&#3609;&#360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11;&#3619;&#3632;&#3617;&#3634;&#3603;&#3585;&#3634;&#3619;&#3611;&#3634;&#3585;&#3617;&#3641;&#3621;\WINDOWS\Desktop\My%20Briefcase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19;&#3634;&#3618;&#3585;&#3634;&#3619;&#3588;&#3635;&#3609;&#3623;&#3603;\&#3611;&#3634;&#3585;&#3588;&#3621;&#3629;&#3591;&#3626;&#3656;&#3591;&#3609;&#36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26;&#3606;&#3634;&#3609;&#3637;&#3585;&#3640;&#3604;&#3621;&#3634;&#3604;\Documents%20and%20Settings\xxx\My%20Documents\&#3591;&#3634;&#3609;\&#3591;&#3634;&#3609;&#3611;&#3619;&#3633;&#3610;&#3611;&#3619;&#3640;&#3591;\&#3611;&#3619;&#3633;&#3610;&#3611;&#3619;&#3640;&#3591;&#3623;&#3633;&#3591;&#3649;&#3588;&#3609;\&#3626;&#3640;&#3623;&#3619;&#3619;&#3603;&#3623;&#3634;&#3619;&#3637;%202\&#3607;&#3656;&#3629;&#3611;&#3634;&#3585;&#3588;&#3621;&#3629;&#3591;%20TYPE%20A%20(&#3626;&#3640;&#3623;&#3619;&#3619;&#3603;&#3623;&#3634;&#3619;&#363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11;&#3619;&#3632;&#3617;&#3634;&#3603;&#3585;&#3634;&#3619;&#3611;&#3637;%2049\&#3610;&#3657;&#3634;&#3609;&#3627;&#3609;&#3629;&#3591;&#3650;&#3614;&#3608;&#3636;&#3660;\&#3610;&#3657;&#3634;&#3609;&#3626;&#3640;&#3623;&#3619;&#3619;&#3603;&#3623;&#3634;&#3619;&#3637;%202\&#3610;&#3657;&#3634;&#3609;&#3626;&#3640;&#3623;&#3619;&#3619;&#3603;&#3623;&#3634;&#3619;&#3637;%202&#3651;&#3627;&#3617;&#3656;\&#3610;&#3657;&#3634;&#3609;&#3623;&#3633;&#3591;&#3626;&#3632;&#3649;&#3610;&#3591;&#3651;&#3605;&#3657;\&#3607;&#3656;&#3629;&#3621;&#3629;&#3604;&#3606;&#3609;&#360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45.01\45.01.19\&#3611;&#3617;&#3585;&#3627;&#3657;&#3623;&#3618;&#3595;&#3629;&#361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&#3611;&#3619;&#3632;&#3617;&#3634;&#3603;&#3585;&#3634;&#3619;&#3611;&#3634;&#3585;&#3617;&#3641;&#3621;\WINDOWS\Desktop\My%20Briefcase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&#3610;&#3657;&#3634;&#3609;&#3623;&#3633;&#3591;&#3626;&#3632;&#3649;&#3610;&#3591;&#3651;&#3605;&#3657;\&#3610;&#3657;&#3634;&#3609;&#3623;&#3633;&#3591;&#3626;&#3632;&#3610;&#3591;&#3651;&#3605;&#3657;&#3651;&#3627;&#3617;&#3656;\&#3607;&#3656;&#3629;&#3621;&#3629;&#3604;&#3606;&#3609;&#36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&#3619;&#3634;&#3618;&#3585;&#3634;&#3619;&#3588;&#3635;&#3609;&#3623;&#3603;\&#3611;&#3634;&#3585;&#3588;&#3621;&#3629;&#3591;&#3626;&#3656;&#3591;&#3609;&#3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&#3619;&#3634;&#3618;&#3585;&#3634;&#3619;&#3588;&#3635;&#3609;&#3623;&#3603;\&#3607;&#3656;&#3629;&#3619;&#3632;&#3610;&#3634;&#3618;&#3609;&#3635;&#3611;&#3656;&#363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Documents%20and%20Settings\xxx\My%20Documents\&#3591;&#3634;&#3609;\&#3591;&#3634;&#3609;&#3611;&#3619;&#3633;&#3610;&#3611;&#3619;&#3640;&#3591;\&#3611;&#3619;&#3633;&#3610;&#3611;&#3619;&#3640;&#3591;&#3623;&#3633;&#3591;&#3649;&#3588;&#3609;\&#3626;&#3640;&#3623;&#3619;&#3619;&#3603;&#3623;&#3634;&#3619;&#3637;%202\&#3607;&#3656;&#3629;&#3611;&#3634;&#3585;&#3588;&#3621;&#3629;&#3591;%20TYPE%20A%20(&#3626;&#3640;&#3623;&#3619;&#3619;&#3603;&#3623;&#3634;&#3619;&#3637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&#3610;&#3657;&#3634;&#3609;&#3623;&#3633;&#3591;&#3626;&#3632;&#3649;&#3610;&#3591;&#3651;&#3605;&#3657;\&#3610;&#3657;&#3634;&#3609;&#3623;&#3633;&#3591;&#3626;&#3632;&#3610;&#3591;&#3651;&#3605;&#3657;&#3651;&#3627;&#3617;&#3656;\&#3607;&#3656;&#3629;&#3619;&#3632;&#3610;&#3634;&#3618;&#3609;&#3635;&#3611;&#3656;&#363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My%20Briefcase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Documents%20and%20Settings\Owner\Local%20Settings\Application%20Data\Microsoft\CD%20Burning\&#3607;&#3656;&#3629;&#3621;&#3629;&#3604;&#3606;&#3609;&#360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hdd%20(d)\GOT2550\2550%20B%20&#3611;&#3617;&#3585;\&#3610;&#3657;&#3634;&#3609;&#3585;&#3640;&#3604;&#3621;&#3634;&#3604;1\&#3611;&#3617;&#3585;.&#3585;&#3640;&#3604;&#3621;&#3634;&#3604;\&#3611;&#3619;&#3632;&#3617;&#3634;&#3603;&#3585;&#3634;&#3619;&#3611;&#3637;%2049\&#3610;&#3657;&#3634;&#3609;&#3650;&#3609;&#3609;&#3586;&#3656;&#3634;\&#3610;&#3657;&#3634;&#3609;&#3626;&#3640;&#3623;&#3619;&#3619;&#3603;&#3623;&#3634;&#3619;&#3637;%202\&#3610;&#3657;&#3634;&#3609;&#3626;&#3640;&#3623;&#3619;&#3619;&#3603;&#3623;&#3634;&#3619;&#3637;%202&#3651;&#3627;&#3617;&#3656;\&#3610;&#3657;&#3634;&#3609;&#3623;&#3633;&#3591;&#3626;&#3632;&#3649;&#3610;&#3591;&#3651;&#3605;&#3657;\&#3607;&#3656;&#3629;&#3621;&#3629;&#3604;&#3606;&#3609;&#360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ข้อมูล"/>
      <sheetName val="ประมาณการ"/>
      <sheetName val="สรุปรายละเอียด"/>
      <sheetName val="อนุประมาณการ"/>
      <sheetName val="อัตราราคางาน"/>
      <sheetName val="ราคาวัสดุหลัก"/>
      <sheetName val="อัตราราคาท่อ1.00"/>
      <sheetName val="ค่าขนส่ง"/>
      <sheetName val="อัตรางานดินที่ใช้ "/>
      <sheetName val="อัตรางานดินอ้างอิง1"/>
      <sheetName val="8.00-8.99ดิน"/>
      <sheetName val="9.00-9.99ดิน"/>
      <sheetName val="10.00-10.99ดิน"/>
      <sheetName val="11.00-11.99ดิน"/>
      <sheetName val="12.00-12.99ดิน"/>
      <sheetName val="13.00-13.99ดิน"/>
      <sheetName val="14.00-14.99ดิน"/>
      <sheetName val="15.00-15.99ดิน"/>
      <sheetName val="16.00-16.99ดิน"/>
      <sheetName val="17.00-17.99ดิน "/>
      <sheetName val="18.00-18.99ดิน"/>
      <sheetName val="19.00-19.99ดิน"/>
      <sheetName val="รายการคำนวณ"/>
      <sheetName val="ค่าขนส่งเกิน10กม"/>
      <sheetName val="ค่าขนส่งวัสดุ"/>
      <sheetName val="ราคาดัชนี"/>
      <sheetName val="ค่าสูบน้ำ"/>
      <sheetName val="FACTOR F1"/>
      <sheetName val="FACTOR F2"/>
      <sheetName val="เพิ่มค่า FACTOR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ลอดถนน"/>
      <sheetName val="ท่อลอดถนน (2)"/>
      <sheetName val="มิติท่อลอดถนน"/>
      <sheetName val="มิติท่อลอดถนน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มิติปากคลองส่งนำ้"/>
      <sheetName val="ปากคลองส่งนำ้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ปากคลอง TYPE A"/>
      <sheetName val="มิติท่อปากคลอง (2)"/>
      <sheetName val="มิติท่อปากคลอง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ลอดถนน"/>
      <sheetName val="ท่อลอดถนน (2)"/>
      <sheetName val="มิติท่อลอดถนน"/>
      <sheetName val="มิติท่อลอดถนน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actorF"/>
      <sheetName val="แผนที่"/>
      <sheetName val="ข้อมูล"/>
      <sheetName val="มิติ"/>
      <sheetName val="คำนวณ"/>
      <sheetName val="สรุป"/>
      <sheetName val="อัตราค่าขนส่ง"/>
      <sheetName val=" Unit Cost"/>
      <sheetName val="ประมาณการ"/>
      <sheetName val="รายละเอียด"/>
      <sheetName val="กสยแผ่น1"/>
      <sheetName val="กสยแผ่น2"/>
      <sheetName val="กสยแผ่น3"/>
      <sheetName val="แผนงาน"/>
      <sheetName val="ราคางาน"/>
      <sheetName val="กสย2R"/>
      <sheetName val="แผนปฏิบัติการจัดซื้อจัดจ้าง"/>
      <sheetName val="ปรับปรุงทางลำเลียง"/>
      <sheetName val="คำนวณเสาระดับ"/>
      <sheetName val="เสาระดับ"/>
      <sheetName val="เสาหลัก"/>
      <sheetName val="ป้ายทางเข้า"/>
      <sheetName val="ป้ายหัวงาน"/>
      <sheetName val="ค่าสูบน้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ลอดถนน"/>
      <sheetName val="ท่อลอดถนน (2)"/>
      <sheetName val="มิติท่อลอดถนน"/>
      <sheetName val="มิติท่อลอดถนน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มิติปากคลองส่งนำ้"/>
      <sheetName val="ปากคลองส่งนำ้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ระบายนำ้ป่า"/>
      <sheetName val="มิติท่อระบายน้ำ้ป่า (2)"/>
      <sheetName val="มิติท่อระบายน้ำ้ป่า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ปากคลอง TYPE A"/>
      <sheetName val="มิติท่อปากคลอง (2)"/>
      <sheetName val="มิติท่อปากคลอง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ระบายนำ้ป่า"/>
      <sheetName val="มิติท่อระบายน้ำ้ป่า (2)"/>
      <sheetName val="มิติท่อระบายน้ำ้ป่า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ลอดถนน"/>
      <sheetName val="ท่อลอดถนน (2)"/>
      <sheetName val="มิติท่อลอดถนน"/>
      <sheetName val="มิติท่อลอดถนน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ท่อลอดถนน"/>
      <sheetName val="ท่อลอดถนน (2)"/>
      <sheetName val="มิติท่อลอดถนน"/>
      <sheetName val="มิติท่อลอดถนน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3"/>
  <sheetViews>
    <sheetView showGridLines="0" tabSelected="1" topLeftCell="B7" workbookViewId="0">
      <pane xSplit="7875" topLeftCell="N1" activePane="topRight"/>
      <selection activeCell="B33" sqref="B33"/>
      <selection pane="topRight" activeCell="R6" sqref="R6:R30"/>
    </sheetView>
  </sheetViews>
  <sheetFormatPr defaultRowHeight="23.25" customHeight="1"/>
  <cols>
    <col min="1" max="1" width="4.7109375" style="117" customWidth="1"/>
    <col min="2" max="2" width="67" style="118" customWidth="1"/>
    <col min="3" max="3" width="10.5703125" style="119" customWidth="1"/>
    <col min="4" max="4" width="11.140625" style="119" customWidth="1"/>
    <col min="5" max="6" width="10.5703125" style="119" customWidth="1"/>
    <col min="7" max="7" width="8.7109375" style="118" customWidth="1"/>
    <col min="8" max="8" width="10.28515625" style="118" customWidth="1"/>
    <col min="9" max="9" width="10.140625" style="118" customWidth="1"/>
    <col min="10" max="11" width="9.85546875" style="118" customWidth="1"/>
    <col min="12" max="12" width="10.140625" style="118" customWidth="1"/>
    <col min="13" max="13" width="11.85546875" style="118" customWidth="1"/>
    <col min="14" max="14" width="13.42578125" style="118" customWidth="1"/>
    <col min="15" max="15" width="10.85546875" style="118" customWidth="1"/>
    <col min="16" max="16" width="11.5703125" style="118" customWidth="1"/>
    <col min="17" max="17" width="9.85546875" style="118" customWidth="1"/>
    <col min="18" max="18" width="13.7109375" style="118" customWidth="1"/>
    <col min="19" max="19" width="14.140625" style="123" customWidth="1"/>
    <col min="20" max="16384" width="9.140625" style="118"/>
  </cols>
  <sheetData>
    <row r="1" spans="1:19" s="1" customFormat="1" ht="30" customHeight="1">
      <c r="A1" s="139" t="s">
        <v>0</v>
      </c>
      <c r="B1" s="140" t="s">
        <v>1</v>
      </c>
      <c r="C1" s="130" t="s">
        <v>2</v>
      </c>
      <c r="D1" s="130"/>
      <c r="E1" s="130"/>
      <c r="F1" s="130"/>
      <c r="G1" s="143" t="s">
        <v>3</v>
      </c>
      <c r="H1" s="146" t="s">
        <v>4</v>
      </c>
      <c r="I1" s="147"/>
      <c r="J1" s="147"/>
      <c r="K1" s="147"/>
      <c r="L1" s="148"/>
      <c r="M1" s="148"/>
      <c r="N1" s="148"/>
      <c r="O1" s="149"/>
      <c r="P1" s="147"/>
      <c r="Q1" s="150"/>
      <c r="R1" s="127" t="s">
        <v>5</v>
      </c>
      <c r="S1" s="127" t="s">
        <v>6</v>
      </c>
    </row>
    <row r="2" spans="1:19" s="1" customFormat="1" ht="35.1" customHeight="1">
      <c r="A2" s="139"/>
      <c r="B2" s="141"/>
      <c r="C2" s="130" t="s">
        <v>7</v>
      </c>
      <c r="D2" s="130" t="s">
        <v>8</v>
      </c>
      <c r="E2" s="130" t="s">
        <v>9</v>
      </c>
      <c r="F2" s="130" t="s">
        <v>10</v>
      </c>
      <c r="G2" s="144"/>
      <c r="H2" s="131" t="s">
        <v>11</v>
      </c>
      <c r="I2" s="134">
        <v>2554</v>
      </c>
      <c r="J2" s="136">
        <v>2555</v>
      </c>
      <c r="K2" s="136">
        <v>2556</v>
      </c>
      <c r="L2" s="134">
        <v>2557</v>
      </c>
      <c r="M2" s="134">
        <v>2558</v>
      </c>
      <c r="N2" s="136">
        <v>2559</v>
      </c>
      <c r="O2" s="124">
        <v>2560</v>
      </c>
      <c r="P2" s="124">
        <v>2561</v>
      </c>
      <c r="Q2" s="124" t="s">
        <v>12</v>
      </c>
      <c r="R2" s="151"/>
      <c r="S2" s="128"/>
    </row>
    <row r="3" spans="1:19" s="1" customFormat="1" ht="44.45" customHeight="1">
      <c r="A3" s="139"/>
      <c r="B3" s="141"/>
      <c r="C3" s="130"/>
      <c r="D3" s="130"/>
      <c r="E3" s="130"/>
      <c r="F3" s="130"/>
      <c r="G3" s="144"/>
      <c r="H3" s="132"/>
      <c r="I3" s="135"/>
      <c r="J3" s="137"/>
      <c r="K3" s="137"/>
      <c r="L3" s="135"/>
      <c r="M3" s="135"/>
      <c r="N3" s="153"/>
      <c r="O3" s="155"/>
      <c r="P3" s="125"/>
      <c r="Q3" s="125"/>
      <c r="R3" s="151"/>
      <c r="S3" s="128"/>
    </row>
    <row r="4" spans="1:19" s="1" customFormat="1" ht="22.9" customHeight="1">
      <c r="A4" s="139"/>
      <c r="B4" s="142"/>
      <c r="C4" s="130"/>
      <c r="D4" s="130"/>
      <c r="E4" s="130"/>
      <c r="F4" s="130"/>
      <c r="G4" s="145"/>
      <c r="H4" s="133"/>
      <c r="I4" s="135"/>
      <c r="J4" s="138"/>
      <c r="K4" s="138"/>
      <c r="L4" s="135"/>
      <c r="M4" s="135"/>
      <c r="N4" s="154"/>
      <c r="O4" s="156"/>
      <c r="P4" s="126"/>
      <c r="Q4" s="126"/>
      <c r="R4" s="152"/>
      <c r="S4" s="129"/>
    </row>
    <row r="5" spans="1:19" s="1" customFormat="1" ht="22.9" customHeight="1">
      <c r="A5" s="2"/>
      <c r="B5" s="3" t="s">
        <v>13</v>
      </c>
      <c r="C5" s="4"/>
      <c r="D5" s="4"/>
      <c r="E5" s="4"/>
      <c r="F5" s="4"/>
      <c r="G5" s="2"/>
      <c r="H5" s="5"/>
      <c r="I5" s="6">
        <f>I6+I13</f>
        <v>61.738</v>
      </c>
      <c r="J5" s="7">
        <f>J9+J11+J13+J19</f>
        <v>130</v>
      </c>
      <c r="K5" s="8">
        <f>K6+K9+K11+K13+K16+K19+K22</f>
        <v>234.96100999999999</v>
      </c>
      <c r="L5" s="6">
        <f>L6+L9+L11+L13+L16+L19+L22+L24+L27+L28+L29+L30</f>
        <v>438.45188000000002</v>
      </c>
      <c r="M5" s="6">
        <f>M6+M16+M19+M22+M24</f>
        <v>336.822</v>
      </c>
      <c r="N5" s="9">
        <f>N22+N24</f>
        <v>78.272999999999996</v>
      </c>
      <c r="O5" s="10"/>
      <c r="P5" s="11"/>
      <c r="Q5" s="11"/>
      <c r="R5" s="12"/>
      <c r="S5" s="13"/>
    </row>
    <row r="6" spans="1:19" s="23" customFormat="1" ht="21.75">
      <c r="A6" s="14">
        <v>1</v>
      </c>
      <c r="B6" s="15" t="s">
        <v>14</v>
      </c>
      <c r="C6" s="16" t="s">
        <v>15</v>
      </c>
      <c r="D6" s="16" t="s">
        <v>16</v>
      </c>
      <c r="E6" s="16" t="s">
        <v>17</v>
      </c>
      <c r="F6" s="16" t="s">
        <v>18</v>
      </c>
      <c r="G6" s="17">
        <v>2554</v>
      </c>
      <c r="H6" s="18">
        <f>SUM(I6:Q6)</f>
        <v>143.69</v>
      </c>
      <c r="I6" s="19">
        <v>28.738</v>
      </c>
      <c r="J6" s="20" t="s">
        <v>19</v>
      </c>
      <c r="K6" s="19">
        <v>32.69388</v>
      </c>
      <c r="L6" s="21">
        <v>82.258120000000005</v>
      </c>
      <c r="M6" s="19"/>
      <c r="N6" s="19"/>
      <c r="O6" s="19"/>
      <c r="P6" s="19"/>
      <c r="Q6" s="19"/>
      <c r="R6" s="22"/>
      <c r="S6" s="17"/>
    </row>
    <row r="7" spans="1:19" s="23" customFormat="1" ht="21.75">
      <c r="A7" s="14"/>
      <c r="B7" s="24" t="s">
        <v>20</v>
      </c>
      <c r="C7" s="16"/>
      <c r="D7" s="16"/>
      <c r="E7" s="16"/>
      <c r="F7" s="16"/>
      <c r="G7" s="17"/>
      <c r="H7" s="25"/>
      <c r="I7" s="26">
        <v>0.86099999999999999</v>
      </c>
      <c r="J7" s="27">
        <v>0.216</v>
      </c>
      <c r="K7" s="26">
        <v>0.35499999999999998</v>
      </c>
      <c r="L7" s="28">
        <v>0.45269999999999999</v>
      </c>
      <c r="M7" s="19"/>
      <c r="N7" s="19"/>
      <c r="O7" s="19"/>
      <c r="P7" s="19"/>
      <c r="Q7" s="19"/>
      <c r="R7" s="29"/>
      <c r="S7" s="17"/>
    </row>
    <row r="8" spans="1:19" s="23" customFormat="1" ht="21.75">
      <c r="A8" s="14"/>
      <c r="B8" s="30" t="s">
        <v>21</v>
      </c>
      <c r="C8" s="16"/>
      <c r="D8" s="16"/>
      <c r="E8" s="16"/>
      <c r="F8" s="16"/>
      <c r="G8" s="17"/>
      <c r="H8" s="18"/>
      <c r="I8" s="31">
        <v>9.4694000000000003</v>
      </c>
      <c r="J8" s="27"/>
      <c r="K8" s="32">
        <v>20</v>
      </c>
      <c r="L8" s="28"/>
      <c r="M8" s="19"/>
      <c r="N8" s="19"/>
      <c r="O8" s="19"/>
      <c r="P8" s="19"/>
      <c r="Q8" s="19"/>
      <c r="R8" s="29"/>
      <c r="S8" s="17"/>
    </row>
    <row r="9" spans="1:19" s="23" customFormat="1" ht="21.75">
      <c r="A9" s="14">
        <f>A6+1</f>
        <v>2</v>
      </c>
      <c r="B9" s="33" t="s">
        <v>22</v>
      </c>
      <c r="C9" s="16" t="s">
        <v>23</v>
      </c>
      <c r="D9" s="16" t="s">
        <v>24</v>
      </c>
      <c r="E9" s="16" t="s">
        <v>25</v>
      </c>
      <c r="F9" s="16" t="s">
        <v>18</v>
      </c>
      <c r="G9" s="17">
        <v>2555</v>
      </c>
      <c r="H9" s="18">
        <f>SUM(I9:Q9)</f>
        <v>130</v>
      </c>
      <c r="I9" s="34"/>
      <c r="J9" s="35">
        <v>19.5</v>
      </c>
      <c r="K9" s="36">
        <v>38.674999999999997</v>
      </c>
      <c r="L9" s="37">
        <v>71.825000000000003</v>
      </c>
      <c r="M9" s="36"/>
      <c r="N9" s="36"/>
      <c r="O9" s="36"/>
      <c r="P9" s="36"/>
      <c r="Q9" s="36"/>
      <c r="R9" s="38"/>
      <c r="S9" s="39"/>
    </row>
    <row r="10" spans="1:19" s="23" customFormat="1" ht="21.75">
      <c r="A10" s="14"/>
      <c r="B10" s="24" t="s">
        <v>20</v>
      </c>
      <c r="C10" s="16"/>
      <c r="D10" s="16"/>
      <c r="E10" s="16"/>
      <c r="F10" s="16"/>
      <c r="G10" s="17"/>
      <c r="H10" s="18"/>
      <c r="I10" s="34"/>
      <c r="J10" s="40"/>
      <c r="K10" s="41">
        <v>1.34</v>
      </c>
      <c r="L10" s="42">
        <v>1.9890000000000001</v>
      </c>
      <c r="M10" s="36"/>
      <c r="N10" s="36"/>
      <c r="O10" s="36"/>
      <c r="P10" s="36"/>
      <c r="Q10" s="36"/>
      <c r="R10" s="38"/>
      <c r="S10" s="39"/>
    </row>
    <row r="11" spans="1:19" s="23" customFormat="1" ht="21.75">
      <c r="A11" s="14">
        <v>3</v>
      </c>
      <c r="B11" s="43" t="s">
        <v>26</v>
      </c>
      <c r="C11" s="16" t="s">
        <v>27</v>
      </c>
      <c r="D11" s="16" t="s">
        <v>28</v>
      </c>
      <c r="E11" s="16" t="s">
        <v>29</v>
      </c>
      <c r="F11" s="16" t="s">
        <v>18</v>
      </c>
      <c r="G11" s="17">
        <v>2555</v>
      </c>
      <c r="H11" s="18">
        <f>SUM(I11:Q11)</f>
        <v>171.91890000000001</v>
      </c>
      <c r="I11" s="44"/>
      <c r="J11" s="35">
        <v>27</v>
      </c>
      <c r="K11" s="45">
        <v>78.80932</v>
      </c>
      <c r="L11" s="46">
        <v>66.109579999999994</v>
      </c>
      <c r="M11" s="36"/>
      <c r="N11" s="36"/>
      <c r="O11" s="36"/>
      <c r="P11" s="36"/>
      <c r="Q11" s="36"/>
      <c r="R11" s="38"/>
      <c r="S11" s="39"/>
    </row>
    <row r="12" spans="1:19" s="23" customFormat="1" ht="21.75">
      <c r="A12" s="14"/>
      <c r="B12" s="24" t="s">
        <v>20</v>
      </c>
      <c r="C12" s="16"/>
      <c r="D12" s="16"/>
      <c r="E12" s="16"/>
      <c r="F12" s="16"/>
      <c r="G12" s="17"/>
      <c r="H12" s="18"/>
      <c r="I12" s="34"/>
      <c r="J12" s="47"/>
      <c r="K12" s="26">
        <v>1.607</v>
      </c>
      <c r="L12" s="48">
        <v>2.7864</v>
      </c>
      <c r="M12" s="36"/>
      <c r="N12" s="36"/>
      <c r="O12" s="36"/>
      <c r="P12" s="36"/>
      <c r="Q12" s="36"/>
      <c r="R12" s="38"/>
      <c r="S12" s="39"/>
    </row>
    <row r="13" spans="1:19" s="23" customFormat="1" ht="21.95" customHeight="1">
      <c r="A13" s="14">
        <v>4</v>
      </c>
      <c r="B13" s="49" t="s">
        <v>30</v>
      </c>
      <c r="C13" s="50" t="s">
        <v>31</v>
      </c>
      <c r="D13" s="50" t="s">
        <v>32</v>
      </c>
      <c r="E13" s="50" t="s">
        <v>32</v>
      </c>
      <c r="F13" s="50" t="s">
        <v>33</v>
      </c>
      <c r="G13" s="51">
        <v>2554</v>
      </c>
      <c r="H13" s="19">
        <f>SUM(I13:Q13)</f>
        <v>164.99999</v>
      </c>
      <c r="I13" s="19">
        <v>33</v>
      </c>
      <c r="J13" s="19">
        <v>38.5</v>
      </c>
      <c r="K13" s="52">
        <v>42.652810000000002</v>
      </c>
      <c r="L13" s="53">
        <v>50.847180000000002</v>
      </c>
      <c r="M13" s="35"/>
      <c r="N13" s="35"/>
      <c r="O13" s="35"/>
      <c r="P13" s="19"/>
      <c r="Q13" s="19"/>
      <c r="R13" s="22"/>
      <c r="S13" s="39"/>
    </row>
    <row r="14" spans="1:19" s="23" customFormat="1" ht="19.5" customHeight="1">
      <c r="A14" s="14"/>
      <c r="B14" s="24" t="s">
        <v>20</v>
      </c>
      <c r="C14" s="50"/>
      <c r="D14" s="50"/>
      <c r="E14" s="50"/>
      <c r="F14" s="50"/>
      <c r="G14" s="51"/>
      <c r="H14" s="19"/>
      <c r="I14" s="26">
        <v>1.111</v>
      </c>
      <c r="J14" s="54"/>
      <c r="K14" s="55"/>
      <c r="L14" s="56">
        <v>1.8232999999999999</v>
      </c>
      <c r="M14" s="35"/>
      <c r="N14" s="35"/>
      <c r="O14" s="35"/>
      <c r="P14" s="19"/>
      <c r="Q14" s="19"/>
      <c r="R14" s="29"/>
      <c r="S14" s="39"/>
    </row>
    <row r="15" spans="1:19" s="23" customFormat="1" ht="19.5" customHeight="1">
      <c r="A15" s="14"/>
      <c r="B15" s="30" t="s">
        <v>34</v>
      </c>
      <c r="C15" s="50"/>
      <c r="D15" s="50"/>
      <c r="E15" s="50"/>
      <c r="F15" s="50"/>
      <c r="G15" s="51"/>
      <c r="H15" s="19"/>
      <c r="I15" s="26"/>
      <c r="J15" s="54"/>
      <c r="K15" s="57">
        <v>2.4882</v>
      </c>
      <c r="L15" s="56"/>
      <c r="M15" s="35"/>
      <c r="N15" s="35"/>
      <c r="O15" s="35"/>
      <c r="P15" s="19"/>
      <c r="Q15" s="19"/>
      <c r="R15" s="29"/>
      <c r="S15" s="39"/>
    </row>
    <row r="16" spans="1:19" s="23" customFormat="1" ht="21.75">
      <c r="A16" s="14">
        <v>5</v>
      </c>
      <c r="B16" s="15" t="s">
        <v>35</v>
      </c>
      <c r="C16" s="16" t="s">
        <v>36</v>
      </c>
      <c r="D16" s="16" t="s">
        <v>37</v>
      </c>
      <c r="E16" s="16" t="s">
        <v>38</v>
      </c>
      <c r="F16" s="16" t="s">
        <v>39</v>
      </c>
      <c r="G16" s="51">
        <v>2556</v>
      </c>
      <c r="H16" s="18">
        <f>K16+L16+M16</f>
        <v>155.4</v>
      </c>
      <c r="I16" s="35"/>
      <c r="J16" s="35"/>
      <c r="K16" s="35">
        <v>32</v>
      </c>
      <c r="L16" s="58">
        <v>60</v>
      </c>
      <c r="M16" s="35">
        <v>63.4</v>
      </c>
      <c r="N16" s="35"/>
      <c r="O16" s="35"/>
      <c r="P16" s="35"/>
      <c r="Q16" s="35"/>
      <c r="R16" s="59"/>
      <c r="S16" s="17"/>
    </row>
    <row r="17" spans="1:19" s="23" customFormat="1" ht="21.75">
      <c r="A17" s="14"/>
      <c r="B17" s="24" t="s">
        <v>20</v>
      </c>
      <c r="C17" s="16"/>
      <c r="D17" s="16"/>
      <c r="E17" s="16"/>
      <c r="F17" s="16"/>
      <c r="G17" s="51"/>
      <c r="H17" s="18"/>
      <c r="I17" s="47"/>
      <c r="J17" s="47"/>
      <c r="K17" s="41">
        <v>0.96</v>
      </c>
      <c r="L17" s="60">
        <v>2.82</v>
      </c>
      <c r="M17" s="47"/>
      <c r="N17" s="61"/>
      <c r="O17" s="35"/>
      <c r="P17" s="35"/>
      <c r="Q17" s="35"/>
      <c r="R17" s="62"/>
      <c r="S17" s="17"/>
    </row>
    <row r="18" spans="1:19" s="23" customFormat="1" ht="21.75">
      <c r="A18" s="14"/>
      <c r="B18" s="30" t="s">
        <v>40</v>
      </c>
      <c r="C18" s="16"/>
      <c r="D18" s="16"/>
      <c r="E18" s="16"/>
      <c r="F18" s="16"/>
      <c r="G18" s="51"/>
      <c r="H18" s="18"/>
      <c r="I18" s="47"/>
      <c r="J18" s="47"/>
      <c r="K18" s="63">
        <v>8.69</v>
      </c>
      <c r="L18" s="60"/>
      <c r="M18" s="47"/>
      <c r="N18" s="61"/>
      <c r="O18" s="35"/>
      <c r="P18" s="35"/>
      <c r="Q18" s="35"/>
      <c r="R18" s="62"/>
      <c r="S18" s="17"/>
    </row>
    <row r="19" spans="1:19" s="23" customFormat="1" ht="21.75">
      <c r="A19" s="14">
        <v>6</v>
      </c>
      <c r="B19" s="49" t="s">
        <v>41</v>
      </c>
      <c r="C19" s="50" t="s">
        <v>42</v>
      </c>
      <c r="D19" s="50" t="s">
        <v>43</v>
      </c>
      <c r="E19" s="50" t="s">
        <v>44</v>
      </c>
      <c r="F19" s="50" t="s">
        <v>33</v>
      </c>
      <c r="G19" s="51">
        <v>2555</v>
      </c>
      <c r="H19" s="19">
        <f>SUM(I19:Q19)</f>
        <v>215</v>
      </c>
      <c r="I19" s="19"/>
      <c r="J19" s="19">
        <v>45</v>
      </c>
      <c r="K19" s="35">
        <v>0.13</v>
      </c>
      <c r="L19" s="58">
        <v>2</v>
      </c>
      <c r="M19" s="64">
        <v>108.5</v>
      </c>
      <c r="N19" s="65">
        <v>59.37</v>
      </c>
      <c r="O19" s="35"/>
      <c r="P19" s="19"/>
      <c r="Q19" s="19"/>
      <c r="R19" s="66"/>
      <c r="S19" s="17"/>
    </row>
    <row r="20" spans="1:19" s="23" customFormat="1" ht="21.75">
      <c r="A20" s="14"/>
      <c r="B20" s="24" t="s">
        <v>20</v>
      </c>
      <c r="C20" s="50"/>
      <c r="D20" s="50"/>
      <c r="E20" s="50"/>
      <c r="F20" s="50"/>
      <c r="G20" s="51"/>
      <c r="H20" s="19"/>
      <c r="I20" s="19"/>
      <c r="J20" s="54"/>
      <c r="K20" s="47"/>
      <c r="L20" s="67">
        <v>0.6</v>
      </c>
      <c r="M20" s="68"/>
      <c r="N20" s="69"/>
      <c r="O20" s="35"/>
      <c r="P20" s="19"/>
      <c r="Q20" s="19"/>
      <c r="R20" s="66"/>
      <c r="S20" s="17"/>
    </row>
    <row r="21" spans="1:19" s="23" customFormat="1" ht="21.75">
      <c r="A21" s="14"/>
      <c r="B21" s="30" t="s">
        <v>21</v>
      </c>
      <c r="C21" s="50"/>
      <c r="D21" s="50"/>
      <c r="E21" s="50"/>
      <c r="F21" s="50"/>
      <c r="G21" s="51"/>
      <c r="H21" s="19"/>
      <c r="I21" s="19"/>
      <c r="J21" s="70">
        <v>45</v>
      </c>
      <c r="K21" s="71">
        <v>0.13</v>
      </c>
      <c r="L21" s="67"/>
      <c r="M21" s="68"/>
      <c r="N21" s="69"/>
      <c r="O21" s="35"/>
      <c r="P21" s="19"/>
      <c r="Q21" s="19"/>
      <c r="R21" s="66"/>
      <c r="S21" s="17"/>
    </row>
    <row r="22" spans="1:19" s="23" customFormat="1" ht="19.5" customHeight="1">
      <c r="A22" s="14">
        <v>7</v>
      </c>
      <c r="B22" s="15" t="s">
        <v>45</v>
      </c>
      <c r="C22" s="16" t="s">
        <v>46</v>
      </c>
      <c r="D22" s="16" t="s">
        <v>47</v>
      </c>
      <c r="E22" s="16" t="s">
        <v>48</v>
      </c>
      <c r="F22" s="16" t="s">
        <v>39</v>
      </c>
      <c r="G22" s="51">
        <v>2556</v>
      </c>
      <c r="H22" s="18">
        <f>SUM(I22:Q22)</f>
        <v>176.55799999999999</v>
      </c>
      <c r="I22" s="35"/>
      <c r="J22" s="72"/>
      <c r="K22" s="73">
        <v>10</v>
      </c>
      <c r="L22" s="58">
        <v>49.963000000000001</v>
      </c>
      <c r="M22" s="35">
        <v>74.921999999999997</v>
      </c>
      <c r="N22" s="35">
        <v>41.673000000000002</v>
      </c>
      <c r="O22" s="35"/>
      <c r="P22" s="35"/>
      <c r="Q22" s="35"/>
      <c r="R22" s="22"/>
      <c r="S22" s="17"/>
    </row>
    <row r="23" spans="1:19" s="23" customFormat="1" ht="19.5" customHeight="1">
      <c r="A23" s="14"/>
      <c r="B23" s="30" t="s">
        <v>34</v>
      </c>
      <c r="C23" s="16"/>
      <c r="D23" s="16"/>
      <c r="E23" s="16"/>
      <c r="F23" s="16"/>
      <c r="G23" s="51"/>
      <c r="H23" s="18"/>
      <c r="I23" s="35"/>
      <c r="J23" s="72"/>
      <c r="K23" s="71">
        <v>5.6079999999999997</v>
      </c>
      <c r="L23" s="58"/>
      <c r="M23" s="35"/>
      <c r="N23" s="35"/>
      <c r="O23" s="35"/>
      <c r="P23" s="35"/>
      <c r="Q23" s="35"/>
      <c r="R23" s="29"/>
      <c r="S23" s="17"/>
    </row>
    <row r="24" spans="1:19" s="78" customFormat="1" ht="21.75">
      <c r="A24" s="14">
        <v>8</v>
      </c>
      <c r="B24" s="74" t="s">
        <v>49</v>
      </c>
      <c r="C24" s="75" t="s">
        <v>50</v>
      </c>
      <c r="D24" s="75" t="s">
        <v>50</v>
      </c>
      <c r="E24" s="75" t="s">
        <v>51</v>
      </c>
      <c r="F24" s="75" t="s">
        <v>52</v>
      </c>
      <c r="G24" s="76">
        <v>2557</v>
      </c>
      <c r="H24" s="18">
        <f>SUM(I24:Q24)</f>
        <v>156.6</v>
      </c>
      <c r="I24" s="18"/>
      <c r="J24" s="18"/>
      <c r="K24" s="18"/>
      <c r="L24" s="21">
        <v>30</v>
      </c>
      <c r="M24" s="18">
        <v>90</v>
      </c>
      <c r="N24" s="18">
        <v>36.6</v>
      </c>
      <c r="O24" s="18"/>
      <c r="P24" s="18"/>
      <c r="Q24" s="18"/>
      <c r="R24" s="77"/>
      <c r="S24" s="76"/>
    </row>
    <row r="25" spans="1:19" s="78" customFormat="1" ht="21.75">
      <c r="A25" s="14"/>
      <c r="B25" s="24" t="s">
        <v>20</v>
      </c>
      <c r="C25" s="75"/>
      <c r="D25" s="75"/>
      <c r="E25" s="75"/>
      <c r="F25" s="75"/>
      <c r="G25" s="76"/>
      <c r="H25" s="18"/>
      <c r="I25" s="18"/>
      <c r="J25" s="18"/>
      <c r="K25" s="18"/>
      <c r="L25" s="79">
        <v>1.2</v>
      </c>
      <c r="M25" s="80"/>
      <c r="N25" s="80"/>
      <c r="O25" s="18"/>
      <c r="P25" s="18"/>
      <c r="Q25" s="18"/>
      <c r="R25" s="81"/>
      <c r="S25" s="76"/>
    </row>
    <row r="26" spans="1:19" s="78" customFormat="1" ht="21.75">
      <c r="A26" s="14"/>
      <c r="B26" s="74" t="s">
        <v>53</v>
      </c>
      <c r="C26" s="75" t="s">
        <v>50</v>
      </c>
      <c r="D26" s="75" t="s">
        <v>50</v>
      </c>
      <c r="E26" s="75" t="s">
        <v>51</v>
      </c>
      <c r="F26" s="75" t="s">
        <v>52</v>
      </c>
      <c r="G26" s="76">
        <v>2557</v>
      </c>
      <c r="H26" s="18">
        <f>L26</f>
        <v>14.345000000000001</v>
      </c>
      <c r="I26" s="18"/>
      <c r="J26" s="18"/>
      <c r="K26" s="18"/>
      <c r="L26" s="21">
        <v>14.345000000000001</v>
      </c>
      <c r="M26" s="18"/>
      <c r="N26" s="18"/>
      <c r="O26" s="18"/>
      <c r="P26" s="18"/>
      <c r="Q26" s="18"/>
      <c r="R26" s="81"/>
      <c r="S26" s="76"/>
    </row>
    <row r="27" spans="1:19" s="88" customFormat="1" ht="21.95" customHeight="1">
      <c r="A27" s="14">
        <v>9</v>
      </c>
      <c r="B27" s="82" t="s">
        <v>54</v>
      </c>
      <c r="C27" s="83" t="s">
        <v>55</v>
      </c>
      <c r="D27" s="83" t="s">
        <v>56</v>
      </c>
      <c r="E27" s="83" t="s">
        <v>57</v>
      </c>
      <c r="F27" s="83" t="s">
        <v>18</v>
      </c>
      <c r="G27" s="84">
        <v>2557</v>
      </c>
      <c r="H27" s="85">
        <f>SUM(I27:Q27)</f>
        <v>3.3029999999999999</v>
      </c>
      <c r="I27" s="85"/>
      <c r="J27" s="85"/>
      <c r="K27" s="85"/>
      <c r="L27" s="86">
        <v>3.3029999999999999</v>
      </c>
      <c r="M27" s="85"/>
      <c r="N27" s="85"/>
      <c r="O27" s="85"/>
      <c r="P27" s="85"/>
      <c r="Q27" s="85"/>
      <c r="R27" s="87"/>
      <c r="S27" s="84"/>
    </row>
    <row r="28" spans="1:19" s="88" customFormat="1" ht="21.95" customHeight="1">
      <c r="A28" s="14">
        <v>10</v>
      </c>
      <c r="B28" s="82" t="s">
        <v>58</v>
      </c>
      <c r="C28" s="83" t="s">
        <v>59</v>
      </c>
      <c r="D28" s="83" t="s">
        <v>60</v>
      </c>
      <c r="E28" s="83" t="s">
        <v>61</v>
      </c>
      <c r="F28" s="83" t="s">
        <v>18</v>
      </c>
      <c r="G28" s="84">
        <v>2557</v>
      </c>
      <c r="H28" s="85">
        <f>SUM(I28:Q28)</f>
        <v>2.6760000000000002</v>
      </c>
      <c r="I28" s="85"/>
      <c r="J28" s="85"/>
      <c r="K28" s="85"/>
      <c r="L28" s="86">
        <v>2.6760000000000002</v>
      </c>
      <c r="M28" s="85"/>
      <c r="N28" s="85"/>
      <c r="O28" s="85"/>
      <c r="P28" s="85"/>
      <c r="Q28" s="85"/>
      <c r="R28" s="89"/>
      <c r="S28" s="84"/>
    </row>
    <row r="29" spans="1:19" s="88" customFormat="1" ht="21.95" customHeight="1">
      <c r="A29" s="14">
        <f>A28+1</f>
        <v>11</v>
      </c>
      <c r="B29" s="82" t="s">
        <v>62</v>
      </c>
      <c r="C29" s="83" t="s">
        <v>63</v>
      </c>
      <c r="D29" s="83" t="s">
        <v>64</v>
      </c>
      <c r="E29" s="83" t="s">
        <v>65</v>
      </c>
      <c r="F29" s="83" t="s">
        <v>18</v>
      </c>
      <c r="G29" s="84">
        <v>2557</v>
      </c>
      <c r="H29" s="85">
        <f>SUM(I29:Q29)</f>
        <v>3.2930000000000001</v>
      </c>
      <c r="I29" s="85"/>
      <c r="J29" s="85"/>
      <c r="K29" s="85"/>
      <c r="L29" s="86">
        <v>3.2930000000000001</v>
      </c>
      <c r="M29" s="85"/>
      <c r="N29" s="85"/>
      <c r="O29" s="85"/>
      <c r="P29" s="85"/>
      <c r="Q29" s="85"/>
      <c r="R29" s="87"/>
      <c r="S29" s="84"/>
    </row>
    <row r="30" spans="1:19" s="88" customFormat="1" ht="21.95" customHeight="1">
      <c r="A30" s="14">
        <f>A29+1</f>
        <v>12</v>
      </c>
      <c r="B30" s="82" t="s">
        <v>66</v>
      </c>
      <c r="C30" s="83" t="s">
        <v>67</v>
      </c>
      <c r="D30" s="83" t="s">
        <v>57</v>
      </c>
      <c r="E30" s="83" t="s">
        <v>57</v>
      </c>
      <c r="F30" s="83" t="s">
        <v>18</v>
      </c>
      <c r="G30" s="84">
        <v>2557</v>
      </c>
      <c r="H30" s="85">
        <f>L30</f>
        <v>16.177</v>
      </c>
      <c r="I30" s="85"/>
      <c r="J30" s="85"/>
      <c r="K30" s="85"/>
      <c r="L30" s="86">
        <v>16.177</v>
      </c>
      <c r="M30" s="85"/>
      <c r="N30" s="85"/>
      <c r="O30" s="85"/>
      <c r="P30" s="85"/>
      <c r="Q30" s="85"/>
      <c r="R30" s="87"/>
      <c r="S30" s="84"/>
    </row>
    <row r="31" spans="1:19" s="88" customFormat="1" ht="21.95" customHeight="1">
      <c r="A31" s="14"/>
      <c r="B31" s="82"/>
      <c r="C31" s="83"/>
      <c r="D31" s="83"/>
      <c r="E31" s="83"/>
      <c r="F31" s="83"/>
      <c r="G31" s="84"/>
      <c r="H31" s="85"/>
      <c r="I31" s="90"/>
      <c r="J31" s="90"/>
      <c r="K31" s="90"/>
      <c r="L31" s="90"/>
      <c r="M31" s="90"/>
      <c r="N31" s="90"/>
      <c r="O31" s="85"/>
      <c r="P31" s="85"/>
      <c r="Q31" s="85"/>
      <c r="R31" s="91"/>
      <c r="S31" s="84"/>
    </row>
    <row r="32" spans="1:19" s="98" customFormat="1" ht="21.95" customHeight="1">
      <c r="A32" s="92"/>
      <c r="B32" s="93" t="s">
        <v>68</v>
      </c>
      <c r="C32" s="94"/>
      <c r="D32" s="94"/>
      <c r="E32" s="94"/>
      <c r="F32" s="94"/>
      <c r="G32" s="95"/>
      <c r="H32" s="96"/>
      <c r="I32" s="96"/>
      <c r="J32" s="96"/>
      <c r="K32" s="96"/>
      <c r="L32" s="96"/>
      <c r="M32" s="97">
        <f>M33+M34+M35+M36+M37+M38+M39</f>
        <v>404</v>
      </c>
      <c r="N32" s="97">
        <f>N33+N34+N35+N36+N37+N38+N39</f>
        <v>838</v>
      </c>
      <c r="O32" s="97">
        <f>O33+O34+O35+O36</f>
        <v>555</v>
      </c>
      <c r="P32" s="97">
        <f>P33+P34+P35+P36</f>
        <v>425</v>
      </c>
      <c r="Q32" s="96"/>
      <c r="R32" s="91"/>
      <c r="S32" s="95"/>
    </row>
    <row r="33" spans="1:34" s="98" customFormat="1" ht="21.95" customHeight="1">
      <c r="A33" s="92">
        <v>1</v>
      </c>
      <c r="B33" s="49" t="s">
        <v>69</v>
      </c>
      <c r="C33" s="50" t="s">
        <v>70</v>
      </c>
      <c r="D33" s="50" t="s">
        <v>71</v>
      </c>
      <c r="E33" s="50" t="s">
        <v>72</v>
      </c>
      <c r="F33" s="50" t="s">
        <v>33</v>
      </c>
      <c r="G33" s="51">
        <v>2558</v>
      </c>
      <c r="H33" s="19">
        <f t="shared" ref="H33:H39" si="0">SUM(I33:Q33)</f>
        <v>600</v>
      </c>
      <c r="I33" s="19"/>
      <c r="J33" s="19"/>
      <c r="K33" s="35"/>
      <c r="L33" s="35"/>
      <c r="M33" s="35">
        <v>70</v>
      </c>
      <c r="N33" s="35">
        <v>190</v>
      </c>
      <c r="O33" s="35">
        <v>180</v>
      </c>
      <c r="P33" s="35">
        <v>160</v>
      </c>
      <c r="Q33" s="19"/>
      <c r="R33" s="81"/>
      <c r="S33" s="17"/>
      <c r="T33" s="23"/>
      <c r="U33" s="23"/>
      <c r="V33" s="23"/>
      <c r="W33" s="23"/>
      <c r="X33" s="23"/>
      <c r="Y33" s="23"/>
      <c r="Z33" s="23"/>
    </row>
    <row r="34" spans="1:34" s="23" customFormat="1" ht="21.75">
      <c r="A34" s="14">
        <v>2</v>
      </c>
      <c r="B34" s="15" t="s">
        <v>73</v>
      </c>
      <c r="C34" s="16" t="s">
        <v>74</v>
      </c>
      <c r="D34" s="16" t="s">
        <v>48</v>
      </c>
      <c r="E34" s="16" t="s">
        <v>48</v>
      </c>
      <c r="F34" s="16" t="s">
        <v>39</v>
      </c>
      <c r="G34" s="51">
        <v>2558</v>
      </c>
      <c r="H34" s="18">
        <f t="shared" si="0"/>
        <v>410</v>
      </c>
      <c r="I34" s="35"/>
      <c r="J34" s="72"/>
      <c r="K34" s="35"/>
      <c r="L34" s="35"/>
      <c r="M34" s="35">
        <v>80</v>
      </c>
      <c r="N34" s="35">
        <v>120</v>
      </c>
      <c r="O34" s="35">
        <v>120</v>
      </c>
      <c r="P34" s="35">
        <v>90</v>
      </c>
      <c r="Q34" s="35"/>
      <c r="R34" s="81"/>
      <c r="S34" s="17"/>
    </row>
    <row r="35" spans="1:34" s="23" customFormat="1" ht="17.45" customHeight="1">
      <c r="A35" s="14">
        <v>3</v>
      </c>
      <c r="B35" s="74" t="s">
        <v>75</v>
      </c>
      <c r="C35" s="16" t="s">
        <v>76</v>
      </c>
      <c r="D35" s="16" t="s">
        <v>77</v>
      </c>
      <c r="E35" s="16" t="s">
        <v>38</v>
      </c>
      <c r="F35" s="16" t="s">
        <v>18</v>
      </c>
      <c r="G35" s="17">
        <v>2558</v>
      </c>
      <c r="H35" s="18">
        <f t="shared" si="0"/>
        <v>390</v>
      </c>
      <c r="I35" s="19"/>
      <c r="J35" s="19"/>
      <c r="K35" s="19"/>
      <c r="L35" s="19"/>
      <c r="M35" s="19">
        <v>70</v>
      </c>
      <c r="N35" s="19">
        <v>120</v>
      </c>
      <c r="O35" s="19">
        <v>120</v>
      </c>
      <c r="P35" s="19">
        <v>80</v>
      </c>
      <c r="Q35" s="19"/>
      <c r="R35" s="81"/>
      <c r="S35" s="17"/>
    </row>
    <row r="36" spans="1:34" s="23" customFormat="1" ht="17.45" customHeight="1">
      <c r="A36" s="14">
        <v>4</v>
      </c>
      <c r="B36" s="49" t="s">
        <v>78</v>
      </c>
      <c r="C36" s="50" t="s">
        <v>79</v>
      </c>
      <c r="D36" s="50" t="s">
        <v>80</v>
      </c>
      <c r="E36" s="50" t="s">
        <v>38</v>
      </c>
      <c r="F36" s="50" t="s">
        <v>33</v>
      </c>
      <c r="G36" s="51">
        <v>2558</v>
      </c>
      <c r="H36" s="19">
        <f t="shared" si="0"/>
        <v>450</v>
      </c>
      <c r="I36" s="19"/>
      <c r="J36" s="19"/>
      <c r="K36" s="35"/>
      <c r="L36" s="35"/>
      <c r="M36" s="35">
        <v>85</v>
      </c>
      <c r="N36" s="35">
        <v>135</v>
      </c>
      <c r="O36" s="35">
        <v>135</v>
      </c>
      <c r="P36" s="19">
        <v>95</v>
      </c>
      <c r="Q36" s="19"/>
      <c r="R36" s="81"/>
      <c r="S36" s="39"/>
    </row>
    <row r="37" spans="1:34" s="23" customFormat="1" ht="21.75">
      <c r="A37" s="14">
        <v>5</v>
      </c>
      <c r="B37" s="99" t="s">
        <v>81</v>
      </c>
      <c r="C37" s="16" t="s">
        <v>82</v>
      </c>
      <c r="D37" s="16" t="s">
        <v>83</v>
      </c>
      <c r="E37" s="16" t="s">
        <v>38</v>
      </c>
      <c r="F37" s="16" t="s">
        <v>84</v>
      </c>
      <c r="G37" s="17">
        <v>2558</v>
      </c>
      <c r="H37" s="19">
        <f t="shared" si="0"/>
        <v>150</v>
      </c>
      <c r="I37" s="19"/>
      <c r="J37" s="19"/>
      <c r="K37" s="19"/>
      <c r="L37" s="19"/>
      <c r="M37" s="19">
        <v>25</v>
      </c>
      <c r="N37" s="19">
        <v>125</v>
      </c>
      <c r="O37" s="19"/>
      <c r="P37" s="19"/>
      <c r="Q37" s="19"/>
      <c r="R37" s="81"/>
      <c r="S37" s="17"/>
    </row>
    <row r="38" spans="1:34" s="23" customFormat="1" ht="21.75">
      <c r="A38" s="14">
        <v>6</v>
      </c>
      <c r="B38" s="15" t="s">
        <v>85</v>
      </c>
      <c r="C38" s="16" t="s">
        <v>86</v>
      </c>
      <c r="D38" s="16" t="s">
        <v>87</v>
      </c>
      <c r="E38" s="16" t="s">
        <v>88</v>
      </c>
      <c r="F38" s="16" t="s">
        <v>18</v>
      </c>
      <c r="G38" s="17">
        <v>2558</v>
      </c>
      <c r="H38" s="19">
        <f t="shared" si="0"/>
        <v>127</v>
      </c>
      <c r="I38" s="19"/>
      <c r="J38" s="19"/>
      <c r="K38" s="19"/>
      <c r="L38" s="100"/>
      <c r="M38" s="19">
        <v>42</v>
      </c>
      <c r="N38" s="19">
        <v>85</v>
      </c>
      <c r="O38" s="19"/>
      <c r="P38" s="19"/>
      <c r="Q38" s="19"/>
      <c r="R38" s="81"/>
      <c r="S38" s="17"/>
    </row>
    <row r="39" spans="1:34" s="23" customFormat="1" ht="21.75">
      <c r="A39" s="14">
        <v>7</v>
      </c>
      <c r="B39" s="15" t="s">
        <v>89</v>
      </c>
      <c r="C39" s="16" t="s">
        <v>90</v>
      </c>
      <c r="D39" s="16" t="s">
        <v>91</v>
      </c>
      <c r="E39" s="16" t="s">
        <v>92</v>
      </c>
      <c r="F39" s="16" t="s">
        <v>18</v>
      </c>
      <c r="G39" s="17">
        <v>2558</v>
      </c>
      <c r="H39" s="19">
        <f t="shared" si="0"/>
        <v>95</v>
      </c>
      <c r="I39" s="19"/>
      <c r="J39" s="19"/>
      <c r="K39" s="19"/>
      <c r="L39" s="100"/>
      <c r="M39" s="19">
        <v>32</v>
      </c>
      <c r="N39" s="19">
        <v>63</v>
      </c>
      <c r="O39" s="19"/>
      <c r="P39" s="19"/>
      <c r="Q39" s="19"/>
      <c r="R39" s="81"/>
      <c r="S39" s="17"/>
    </row>
    <row r="40" spans="1:34" s="23" customFormat="1" ht="21.75">
      <c r="A40" s="14"/>
      <c r="B40" s="101" t="s">
        <v>93</v>
      </c>
      <c r="C40" s="16"/>
      <c r="D40" s="16"/>
      <c r="E40" s="16"/>
      <c r="F40" s="16"/>
      <c r="G40" s="17"/>
      <c r="H40" s="19"/>
      <c r="I40" s="19"/>
      <c r="J40" s="19"/>
      <c r="K40" s="19"/>
      <c r="L40" s="100"/>
      <c r="M40" s="102">
        <f>M41+M42+M43+M44+M45+M46+M47+M48+M49+M50</f>
        <v>217.69900000000001</v>
      </c>
      <c r="N40" s="19"/>
      <c r="O40" s="19"/>
      <c r="P40" s="19"/>
      <c r="Q40" s="19"/>
      <c r="R40" s="81"/>
      <c r="S40" s="17"/>
    </row>
    <row r="41" spans="1:34" s="23" customFormat="1" ht="19.5" customHeight="1">
      <c r="A41" s="14">
        <v>1</v>
      </c>
      <c r="B41" s="82" t="s">
        <v>94</v>
      </c>
      <c r="C41" s="83" t="s">
        <v>95</v>
      </c>
      <c r="D41" s="83" t="s">
        <v>96</v>
      </c>
      <c r="E41" s="83" t="s">
        <v>65</v>
      </c>
      <c r="F41" s="83" t="s">
        <v>18</v>
      </c>
      <c r="G41" s="84">
        <v>2558</v>
      </c>
      <c r="H41" s="85">
        <v>3.0219999999999998</v>
      </c>
      <c r="I41" s="19"/>
      <c r="J41" s="19"/>
      <c r="K41" s="19"/>
      <c r="L41" s="100"/>
      <c r="M41" s="19">
        <f t="shared" ref="M41:M46" si="1">H41</f>
        <v>3.0219999999999998</v>
      </c>
      <c r="N41" s="19"/>
      <c r="O41" s="19"/>
      <c r="P41" s="19"/>
      <c r="Q41" s="19"/>
      <c r="R41" s="81"/>
      <c r="S41" s="17"/>
    </row>
    <row r="42" spans="1:34" s="23" customFormat="1" ht="21.75">
      <c r="A42" s="14">
        <v>2</v>
      </c>
      <c r="B42" s="15" t="s">
        <v>97</v>
      </c>
      <c r="C42" s="16" t="s">
        <v>98</v>
      </c>
      <c r="D42" s="16" t="s">
        <v>99</v>
      </c>
      <c r="E42" s="16" t="s">
        <v>61</v>
      </c>
      <c r="F42" s="16" t="s">
        <v>18</v>
      </c>
      <c r="G42" s="17">
        <v>2558</v>
      </c>
      <c r="H42" s="18">
        <v>6.7949999999999999</v>
      </c>
      <c r="I42" s="19"/>
      <c r="J42" s="19"/>
      <c r="K42" s="19"/>
      <c r="L42" s="100"/>
      <c r="M42" s="19">
        <f t="shared" si="1"/>
        <v>6.7949999999999999</v>
      </c>
      <c r="N42" s="19"/>
      <c r="O42" s="19"/>
      <c r="P42" s="19"/>
      <c r="Q42" s="19"/>
      <c r="R42" s="81"/>
      <c r="S42" s="17"/>
    </row>
    <row r="43" spans="1:34" s="23" customFormat="1" ht="21.75">
      <c r="A43" s="14">
        <v>3</v>
      </c>
      <c r="B43" s="15" t="s">
        <v>100</v>
      </c>
      <c r="C43" s="16" t="s">
        <v>101</v>
      </c>
      <c r="D43" s="16" t="s">
        <v>102</v>
      </c>
      <c r="E43" s="16" t="s">
        <v>61</v>
      </c>
      <c r="F43" s="16" t="s">
        <v>18</v>
      </c>
      <c r="G43" s="17">
        <v>2558</v>
      </c>
      <c r="H43" s="18">
        <v>3.129</v>
      </c>
      <c r="I43" s="19"/>
      <c r="J43" s="19"/>
      <c r="K43" s="19"/>
      <c r="L43" s="100"/>
      <c r="M43" s="19">
        <f t="shared" si="1"/>
        <v>3.129</v>
      </c>
      <c r="N43" s="19"/>
      <c r="O43" s="19"/>
      <c r="P43" s="19"/>
      <c r="Q43" s="19"/>
      <c r="R43" s="81"/>
      <c r="S43" s="17"/>
    </row>
    <row r="44" spans="1:34" s="23" customFormat="1" ht="21.75">
      <c r="A44" s="14">
        <v>4</v>
      </c>
      <c r="B44" s="15" t="s">
        <v>103</v>
      </c>
      <c r="C44" s="16" t="s">
        <v>104</v>
      </c>
      <c r="D44" s="16" t="s">
        <v>105</v>
      </c>
      <c r="E44" s="16" t="s">
        <v>105</v>
      </c>
      <c r="F44" s="16" t="s">
        <v>18</v>
      </c>
      <c r="G44" s="17">
        <v>2558</v>
      </c>
      <c r="H44" s="18">
        <v>4.7530000000000001</v>
      </c>
      <c r="I44" s="19"/>
      <c r="J44" s="19"/>
      <c r="K44" s="19"/>
      <c r="L44" s="100"/>
      <c r="M44" s="19">
        <f t="shared" si="1"/>
        <v>4.7530000000000001</v>
      </c>
      <c r="N44" s="19"/>
      <c r="O44" s="19"/>
      <c r="P44" s="19"/>
      <c r="Q44" s="19"/>
      <c r="R44" s="81"/>
      <c r="S44" s="17"/>
    </row>
    <row r="45" spans="1:34" s="23" customFormat="1" ht="21" customHeight="1">
      <c r="A45" s="14">
        <v>5</v>
      </c>
      <c r="B45" s="82" t="s">
        <v>106</v>
      </c>
      <c r="C45" s="83" t="s">
        <v>107</v>
      </c>
      <c r="D45" s="83" t="s">
        <v>108</v>
      </c>
      <c r="E45" s="83" t="s">
        <v>105</v>
      </c>
      <c r="F45" s="83" t="s">
        <v>18</v>
      </c>
      <c r="G45" s="84">
        <v>2558</v>
      </c>
      <c r="H45" s="85">
        <v>26</v>
      </c>
      <c r="I45" s="85"/>
      <c r="J45" s="85"/>
      <c r="K45" s="85"/>
      <c r="L45" s="85"/>
      <c r="M45" s="19">
        <f t="shared" si="1"/>
        <v>26</v>
      </c>
      <c r="N45" s="85"/>
      <c r="O45" s="85"/>
      <c r="P45" s="85"/>
      <c r="Q45" s="85"/>
      <c r="R45" s="91"/>
      <c r="S45" s="84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1:34" s="23" customFormat="1" ht="21.75" customHeight="1">
      <c r="A46" s="14">
        <v>6</v>
      </c>
      <c r="B46" s="82" t="s">
        <v>109</v>
      </c>
      <c r="C46" s="83" t="s">
        <v>110</v>
      </c>
      <c r="D46" s="83" t="s">
        <v>57</v>
      </c>
      <c r="E46" s="83" t="s">
        <v>57</v>
      </c>
      <c r="F46" s="83" t="s">
        <v>18</v>
      </c>
      <c r="G46" s="84">
        <v>2558</v>
      </c>
      <c r="H46" s="85">
        <v>21</v>
      </c>
      <c r="I46" s="85"/>
      <c r="J46" s="85"/>
      <c r="K46" s="85"/>
      <c r="L46" s="85"/>
      <c r="M46" s="19">
        <f t="shared" si="1"/>
        <v>21</v>
      </c>
      <c r="N46" s="85"/>
      <c r="O46" s="85"/>
      <c r="P46" s="85"/>
      <c r="Q46" s="85"/>
      <c r="R46" s="91"/>
      <c r="S46" s="84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 s="23" customFormat="1" ht="22.5" customHeight="1">
      <c r="A47" s="14">
        <v>7</v>
      </c>
      <c r="B47" s="82" t="s">
        <v>111</v>
      </c>
      <c r="C47" s="83" t="s">
        <v>112</v>
      </c>
      <c r="D47" s="83" t="s">
        <v>55</v>
      </c>
      <c r="E47" s="83" t="s">
        <v>113</v>
      </c>
      <c r="F47" s="83" t="s">
        <v>18</v>
      </c>
      <c r="G47" s="84">
        <v>2558</v>
      </c>
      <c r="H47" s="85">
        <v>37</v>
      </c>
      <c r="I47" s="85"/>
      <c r="J47" s="85"/>
      <c r="K47" s="85"/>
      <c r="L47" s="85"/>
      <c r="M47" s="19">
        <v>33</v>
      </c>
      <c r="N47" s="85"/>
      <c r="O47" s="85"/>
      <c r="P47" s="85"/>
      <c r="Q47" s="85"/>
      <c r="R47" s="91"/>
      <c r="S47" s="84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1:34" s="23" customFormat="1" ht="21.75" customHeight="1">
      <c r="A48" s="14">
        <v>8</v>
      </c>
      <c r="B48" s="82" t="s">
        <v>114</v>
      </c>
      <c r="C48" s="83" t="s">
        <v>115</v>
      </c>
      <c r="D48" s="83" t="s">
        <v>116</v>
      </c>
      <c r="E48" s="83" t="s">
        <v>117</v>
      </c>
      <c r="F48" s="83" t="s">
        <v>18</v>
      </c>
      <c r="G48" s="84">
        <v>2558</v>
      </c>
      <c r="H48" s="85">
        <v>57</v>
      </c>
      <c r="I48" s="85"/>
      <c r="J48" s="85"/>
      <c r="K48" s="85"/>
      <c r="L48" s="85"/>
      <c r="M48" s="19">
        <f>H48</f>
        <v>57</v>
      </c>
      <c r="N48" s="85"/>
      <c r="O48" s="85"/>
      <c r="P48" s="85"/>
      <c r="Q48" s="85"/>
      <c r="R48" s="91"/>
      <c r="S48" s="84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 s="23" customFormat="1" ht="21.75" customHeight="1">
      <c r="A49" s="14">
        <v>9</v>
      </c>
      <c r="B49" s="82" t="s">
        <v>118</v>
      </c>
      <c r="C49" s="83" t="s">
        <v>119</v>
      </c>
      <c r="D49" s="83" t="s">
        <v>87</v>
      </c>
      <c r="E49" s="83" t="s">
        <v>88</v>
      </c>
      <c r="F49" s="83" t="s">
        <v>18</v>
      </c>
      <c r="G49" s="84">
        <v>2558</v>
      </c>
      <c r="H49" s="85">
        <v>32</v>
      </c>
      <c r="I49" s="85"/>
      <c r="J49" s="85"/>
      <c r="K49" s="85"/>
      <c r="L49" s="85"/>
      <c r="M49" s="19">
        <f>H49</f>
        <v>32</v>
      </c>
      <c r="N49" s="85"/>
      <c r="O49" s="85"/>
      <c r="P49" s="85"/>
      <c r="Q49" s="85"/>
      <c r="R49" s="91"/>
      <c r="S49" s="84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1:34" s="23" customFormat="1" ht="21.75" customHeight="1">
      <c r="A50" s="103">
        <v>10</v>
      </c>
      <c r="B50" s="104" t="s">
        <v>120</v>
      </c>
      <c r="C50" s="105" t="s">
        <v>119</v>
      </c>
      <c r="D50" s="105" t="s">
        <v>87</v>
      </c>
      <c r="E50" s="105" t="s">
        <v>88</v>
      </c>
      <c r="F50" s="105" t="s">
        <v>18</v>
      </c>
      <c r="G50" s="106">
        <v>2558</v>
      </c>
      <c r="H50" s="107">
        <v>31</v>
      </c>
      <c r="I50" s="107"/>
      <c r="J50" s="107"/>
      <c r="K50" s="107"/>
      <c r="L50" s="107"/>
      <c r="M50" s="108">
        <f>H50</f>
        <v>31</v>
      </c>
      <c r="N50" s="107"/>
      <c r="O50" s="107"/>
      <c r="P50" s="107"/>
      <c r="Q50" s="107"/>
      <c r="R50" s="109"/>
      <c r="S50" s="10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1:34" s="23" customFormat="1" ht="22.5" customHeight="1">
      <c r="A51" s="110"/>
      <c r="B51" s="111"/>
      <c r="C51" s="112"/>
      <c r="D51" s="112"/>
      <c r="E51" s="112"/>
      <c r="F51" s="112"/>
      <c r="G51" s="113"/>
      <c r="H51" s="114"/>
      <c r="I51" s="114"/>
      <c r="J51" s="114"/>
      <c r="K51" s="114"/>
      <c r="L51" s="115"/>
      <c r="M51" s="114"/>
      <c r="N51" s="114"/>
      <c r="O51" s="114"/>
      <c r="P51" s="114"/>
      <c r="Q51" s="114"/>
      <c r="R51" s="113"/>
      <c r="S51" s="116"/>
    </row>
    <row r="52" spans="1:34" ht="23.25" customHeight="1">
      <c r="G52" s="120"/>
      <c r="S52" s="121"/>
    </row>
    <row r="53" spans="1:34" ht="23.25" customHeight="1">
      <c r="G53" s="120"/>
      <c r="S53" s="121"/>
    </row>
    <row r="54" spans="1:34" ht="23.25" customHeight="1">
      <c r="G54" s="120"/>
      <c r="S54" s="121"/>
    </row>
    <row r="55" spans="1:34" ht="23.25" customHeight="1">
      <c r="G55" s="122"/>
      <c r="S55" s="121"/>
    </row>
    <row r="56" spans="1:34" ht="23.25" customHeight="1">
      <c r="G56" s="122"/>
      <c r="S56" s="121"/>
    </row>
    <row r="57" spans="1:34" ht="23.25" customHeight="1">
      <c r="S57" s="121"/>
    </row>
    <row r="58" spans="1:34" ht="23.25" customHeight="1">
      <c r="S58" s="121"/>
    </row>
    <row r="59" spans="1:34" ht="23.25" customHeight="1">
      <c r="S59" s="121"/>
    </row>
    <row r="60" spans="1:34" ht="23.25" customHeight="1">
      <c r="S60" s="121"/>
    </row>
    <row r="61" spans="1:34" ht="23.25" customHeight="1">
      <c r="S61" s="121"/>
    </row>
    <row r="62" spans="1:34" ht="23.25" customHeight="1">
      <c r="S62" s="121"/>
    </row>
    <row r="63" spans="1:34" ht="23.25" customHeight="1">
      <c r="S63" s="121"/>
    </row>
    <row r="64" spans="1:34" ht="23.25" customHeight="1">
      <c r="S64" s="121"/>
    </row>
    <row r="65" spans="19:19" ht="23.25" customHeight="1">
      <c r="S65" s="121"/>
    </row>
    <row r="66" spans="19:19" ht="23.25" customHeight="1">
      <c r="S66" s="121"/>
    </row>
    <row r="67" spans="19:19" ht="23.25" customHeight="1">
      <c r="S67" s="121"/>
    </row>
    <row r="68" spans="19:19" ht="23.25" customHeight="1">
      <c r="S68" s="121"/>
    </row>
    <row r="69" spans="19:19" ht="23.25" customHeight="1">
      <c r="S69" s="121"/>
    </row>
    <row r="70" spans="19:19" ht="23.25" customHeight="1">
      <c r="S70" s="121"/>
    </row>
    <row r="71" spans="19:19" ht="23.25" customHeight="1">
      <c r="S71" s="121"/>
    </row>
    <row r="72" spans="19:19" ht="23.25" customHeight="1">
      <c r="S72" s="121"/>
    </row>
    <row r="73" spans="19:19" ht="23.25" customHeight="1">
      <c r="S73" s="121"/>
    </row>
    <row r="74" spans="19:19" ht="23.25" customHeight="1">
      <c r="S74" s="121"/>
    </row>
    <row r="75" spans="19:19" ht="23.25" customHeight="1">
      <c r="S75" s="121"/>
    </row>
    <row r="76" spans="19:19" ht="23.25" customHeight="1">
      <c r="S76" s="121"/>
    </row>
    <row r="77" spans="19:19" ht="23.25" customHeight="1">
      <c r="S77" s="121"/>
    </row>
    <row r="78" spans="19:19" ht="23.25" customHeight="1">
      <c r="S78" s="121"/>
    </row>
    <row r="79" spans="19:19" ht="23.25" customHeight="1">
      <c r="S79" s="121"/>
    </row>
    <row r="80" spans="19:19" ht="23.25" customHeight="1">
      <c r="S80" s="121"/>
    </row>
    <row r="81" spans="19:19" ht="23.25" customHeight="1">
      <c r="S81" s="121"/>
    </row>
    <row r="82" spans="19:19" ht="23.25" customHeight="1">
      <c r="S82" s="121"/>
    </row>
    <row r="83" spans="19:19" ht="23.25" customHeight="1">
      <c r="S83" s="121"/>
    </row>
    <row r="84" spans="19:19" ht="23.25" customHeight="1">
      <c r="S84" s="121"/>
    </row>
    <row r="85" spans="19:19" ht="23.25" customHeight="1">
      <c r="S85" s="121"/>
    </row>
    <row r="86" spans="19:19" ht="23.25" customHeight="1">
      <c r="S86" s="121"/>
    </row>
    <row r="87" spans="19:19" ht="23.25" customHeight="1">
      <c r="S87" s="121"/>
    </row>
    <row r="88" spans="19:19" ht="23.25" customHeight="1">
      <c r="S88" s="121"/>
    </row>
    <row r="89" spans="19:19" ht="23.25" customHeight="1">
      <c r="S89" s="121"/>
    </row>
    <row r="90" spans="19:19" ht="23.25" customHeight="1">
      <c r="S90" s="121"/>
    </row>
    <row r="91" spans="19:19" ht="23.25" customHeight="1">
      <c r="S91" s="121"/>
    </row>
    <row r="92" spans="19:19" ht="23.25" customHeight="1">
      <c r="S92" s="121"/>
    </row>
    <row r="93" spans="19:19" ht="23.25" customHeight="1">
      <c r="S93" s="121"/>
    </row>
    <row r="94" spans="19:19" ht="23.25" customHeight="1">
      <c r="S94" s="121"/>
    </row>
    <row r="95" spans="19:19" ht="23.25" customHeight="1">
      <c r="S95" s="121"/>
    </row>
    <row r="96" spans="19:19" ht="23.25" customHeight="1">
      <c r="S96" s="121"/>
    </row>
    <row r="97" spans="19:19" ht="23.25" customHeight="1">
      <c r="S97" s="121"/>
    </row>
    <row r="98" spans="19:19" ht="23.25" customHeight="1">
      <c r="S98" s="121"/>
    </row>
    <row r="99" spans="19:19" ht="23.25" customHeight="1">
      <c r="S99" s="121"/>
    </row>
    <row r="100" spans="19:19" ht="23.25" customHeight="1">
      <c r="S100" s="121"/>
    </row>
    <row r="101" spans="19:19" ht="23.25" customHeight="1">
      <c r="S101" s="121"/>
    </row>
    <row r="102" spans="19:19" ht="23.25" customHeight="1">
      <c r="S102" s="121"/>
    </row>
    <row r="103" spans="19:19" ht="23.25" customHeight="1">
      <c r="S103" s="121"/>
    </row>
    <row r="104" spans="19:19" ht="23.25" customHeight="1">
      <c r="S104" s="121"/>
    </row>
    <row r="105" spans="19:19" ht="23.25" customHeight="1">
      <c r="S105" s="121"/>
    </row>
    <row r="106" spans="19:19" ht="23.25" customHeight="1">
      <c r="S106" s="121"/>
    </row>
    <row r="107" spans="19:19" ht="23.25" customHeight="1">
      <c r="S107" s="121"/>
    </row>
    <row r="108" spans="19:19" ht="23.25" customHeight="1">
      <c r="S108" s="121"/>
    </row>
    <row r="109" spans="19:19" ht="23.25" customHeight="1">
      <c r="S109" s="121"/>
    </row>
    <row r="110" spans="19:19" ht="23.25" customHeight="1">
      <c r="S110" s="121"/>
    </row>
    <row r="111" spans="19:19" ht="23.25" customHeight="1">
      <c r="S111" s="121"/>
    </row>
    <row r="112" spans="19:19" ht="23.25" customHeight="1">
      <c r="S112" s="121"/>
    </row>
    <row r="113" spans="19:19" ht="23.25" customHeight="1">
      <c r="S113" s="121"/>
    </row>
    <row r="114" spans="19:19" ht="23.25" customHeight="1">
      <c r="S114" s="121"/>
    </row>
    <row r="115" spans="19:19" ht="23.25" customHeight="1">
      <c r="S115" s="121"/>
    </row>
    <row r="116" spans="19:19" ht="23.25" customHeight="1">
      <c r="S116" s="121"/>
    </row>
    <row r="117" spans="19:19" ht="23.25" customHeight="1">
      <c r="S117" s="121"/>
    </row>
    <row r="118" spans="19:19" ht="23.25" customHeight="1">
      <c r="S118" s="121"/>
    </row>
    <row r="119" spans="19:19" ht="23.25" customHeight="1">
      <c r="S119" s="121"/>
    </row>
    <row r="120" spans="19:19" ht="23.25" customHeight="1">
      <c r="S120" s="121"/>
    </row>
    <row r="121" spans="19:19" ht="23.25" customHeight="1">
      <c r="S121" s="121"/>
    </row>
    <row r="122" spans="19:19" ht="23.25" customHeight="1">
      <c r="S122" s="121"/>
    </row>
    <row r="123" spans="19:19" ht="23.25" customHeight="1">
      <c r="S123" s="121"/>
    </row>
    <row r="124" spans="19:19" ht="23.25" customHeight="1">
      <c r="S124" s="121"/>
    </row>
    <row r="125" spans="19:19" ht="23.25" customHeight="1">
      <c r="S125" s="121"/>
    </row>
    <row r="126" spans="19:19" ht="23.25" customHeight="1">
      <c r="S126" s="121"/>
    </row>
    <row r="127" spans="19:19" ht="23.25" customHeight="1">
      <c r="S127" s="121"/>
    </row>
    <row r="128" spans="19:19" ht="23.25" customHeight="1">
      <c r="S128" s="121"/>
    </row>
    <row r="129" spans="19:19" ht="23.25" customHeight="1">
      <c r="S129" s="121"/>
    </row>
    <row r="130" spans="19:19" ht="23.25" customHeight="1">
      <c r="S130" s="121"/>
    </row>
    <row r="131" spans="19:19" ht="23.25" customHeight="1">
      <c r="S131" s="121"/>
    </row>
    <row r="132" spans="19:19" ht="23.25" customHeight="1">
      <c r="S132" s="121"/>
    </row>
    <row r="133" spans="19:19" ht="23.25" customHeight="1">
      <c r="S133" s="121"/>
    </row>
    <row r="134" spans="19:19" ht="23.25" customHeight="1">
      <c r="S134" s="121"/>
    </row>
    <row r="135" spans="19:19" ht="23.25" customHeight="1">
      <c r="S135" s="121"/>
    </row>
    <row r="136" spans="19:19" ht="23.25" customHeight="1">
      <c r="S136" s="121"/>
    </row>
    <row r="137" spans="19:19" ht="23.25" customHeight="1">
      <c r="S137" s="121"/>
    </row>
    <row r="138" spans="19:19" ht="23.25" customHeight="1">
      <c r="S138" s="121"/>
    </row>
    <row r="139" spans="19:19" ht="23.25" customHeight="1">
      <c r="S139" s="121"/>
    </row>
    <row r="140" spans="19:19" ht="23.25" customHeight="1">
      <c r="S140" s="121"/>
    </row>
    <row r="141" spans="19:19" ht="23.25" customHeight="1">
      <c r="S141" s="121"/>
    </row>
    <row r="142" spans="19:19" ht="23.25" customHeight="1">
      <c r="S142" s="121"/>
    </row>
    <row r="143" spans="19:19" ht="23.25" customHeight="1">
      <c r="S143" s="121"/>
    </row>
    <row r="144" spans="19:19" ht="23.25" customHeight="1">
      <c r="S144" s="121"/>
    </row>
    <row r="145" spans="19:19" ht="23.25" customHeight="1">
      <c r="S145" s="121"/>
    </row>
    <row r="146" spans="19:19" ht="23.25" customHeight="1">
      <c r="S146" s="121"/>
    </row>
    <row r="147" spans="19:19" ht="23.25" customHeight="1">
      <c r="S147" s="121"/>
    </row>
    <row r="148" spans="19:19" ht="23.25" customHeight="1">
      <c r="S148" s="121"/>
    </row>
    <row r="149" spans="19:19" ht="23.25" customHeight="1">
      <c r="S149" s="121"/>
    </row>
    <row r="150" spans="19:19" ht="23.25" customHeight="1">
      <c r="S150" s="121"/>
    </row>
    <row r="151" spans="19:19" ht="23.25" customHeight="1">
      <c r="S151" s="121"/>
    </row>
    <row r="152" spans="19:19" ht="23.25" customHeight="1">
      <c r="S152" s="121"/>
    </row>
    <row r="153" spans="19:19" ht="23.25" customHeight="1">
      <c r="S153" s="121"/>
    </row>
    <row r="154" spans="19:19" ht="23.25" customHeight="1">
      <c r="S154" s="121"/>
    </row>
    <row r="155" spans="19:19" ht="23.25" customHeight="1">
      <c r="S155" s="121"/>
    </row>
    <row r="156" spans="19:19" ht="23.25" customHeight="1">
      <c r="S156" s="121"/>
    </row>
    <row r="157" spans="19:19" ht="23.25" customHeight="1">
      <c r="S157" s="121"/>
    </row>
    <row r="158" spans="19:19" ht="23.25" customHeight="1">
      <c r="S158" s="121"/>
    </row>
    <row r="159" spans="19:19" ht="23.25" customHeight="1">
      <c r="S159" s="121"/>
    </row>
    <row r="160" spans="19:19" ht="23.25" customHeight="1">
      <c r="S160" s="121"/>
    </row>
    <row r="161" spans="19:19" ht="23.25" customHeight="1">
      <c r="S161" s="121"/>
    </row>
    <row r="162" spans="19:19" ht="23.25" customHeight="1">
      <c r="S162" s="121"/>
    </row>
    <row r="163" spans="19:19" ht="23.25" customHeight="1">
      <c r="S163" s="121"/>
    </row>
    <row r="164" spans="19:19" ht="23.25" customHeight="1">
      <c r="S164" s="121"/>
    </row>
    <row r="165" spans="19:19" ht="23.25" customHeight="1">
      <c r="S165" s="121"/>
    </row>
    <row r="166" spans="19:19" ht="23.25" customHeight="1">
      <c r="S166" s="121"/>
    </row>
    <row r="167" spans="19:19" ht="23.25" customHeight="1">
      <c r="S167" s="121"/>
    </row>
    <row r="168" spans="19:19" ht="23.25" customHeight="1">
      <c r="S168" s="121"/>
    </row>
    <row r="169" spans="19:19" ht="23.25" customHeight="1">
      <c r="S169" s="121"/>
    </row>
    <row r="170" spans="19:19" ht="23.25" customHeight="1">
      <c r="S170" s="121"/>
    </row>
    <row r="171" spans="19:19" ht="23.25" customHeight="1">
      <c r="S171" s="121"/>
    </row>
    <row r="172" spans="19:19" ht="23.25" customHeight="1">
      <c r="S172" s="121"/>
    </row>
    <row r="173" spans="19:19" ht="23.25" customHeight="1">
      <c r="S173" s="121"/>
    </row>
    <row r="174" spans="19:19" ht="23.25" customHeight="1">
      <c r="S174" s="121"/>
    </row>
    <row r="175" spans="19:19" ht="23.25" customHeight="1">
      <c r="S175" s="121"/>
    </row>
    <row r="176" spans="19:19" ht="23.25" customHeight="1">
      <c r="S176" s="121"/>
    </row>
    <row r="177" spans="19:19" ht="23.25" customHeight="1">
      <c r="S177" s="121"/>
    </row>
    <row r="178" spans="19:19" ht="23.25" customHeight="1">
      <c r="S178" s="121"/>
    </row>
    <row r="179" spans="19:19" ht="23.25" customHeight="1">
      <c r="S179" s="121"/>
    </row>
    <row r="180" spans="19:19" ht="23.25" customHeight="1">
      <c r="S180" s="121"/>
    </row>
    <row r="181" spans="19:19" ht="23.25" customHeight="1">
      <c r="S181" s="121"/>
    </row>
    <row r="182" spans="19:19" ht="23.25" customHeight="1">
      <c r="S182" s="121"/>
    </row>
    <row r="183" spans="19:19" ht="23.25" customHeight="1">
      <c r="S183" s="121"/>
    </row>
    <row r="184" spans="19:19" ht="23.25" customHeight="1">
      <c r="S184" s="121"/>
    </row>
    <row r="185" spans="19:19" ht="23.25" customHeight="1">
      <c r="S185" s="121"/>
    </row>
    <row r="186" spans="19:19" ht="23.25" customHeight="1">
      <c r="S186" s="121"/>
    </row>
    <row r="187" spans="19:19" ht="23.25" customHeight="1">
      <c r="S187" s="121"/>
    </row>
    <row r="188" spans="19:19" ht="23.25" customHeight="1">
      <c r="S188" s="121"/>
    </row>
    <row r="189" spans="19:19" ht="23.25" customHeight="1">
      <c r="S189" s="121"/>
    </row>
    <row r="190" spans="19:19" ht="23.25" customHeight="1">
      <c r="S190" s="121"/>
    </row>
    <row r="191" spans="19:19" ht="23.25" customHeight="1">
      <c r="S191" s="121"/>
    </row>
    <row r="192" spans="19:19" ht="23.25" customHeight="1">
      <c r="S192" s="121"/>
    </row>
    <row r="193" spans="19:19" ht="23.25" customHeight="1">
      <c r="S193" s="121"/>
    </row>
    <row r="194" spans="19:19" ht="23.25" customHeight="1">
      <c r="S194" s="121"/>
    </row>
    <row r="195" spans="19:19" ht="23.25" customHeight="1">
      <c r="S195" s="121"/>
    </row>
    <row r="196" spans="19:19" ht="23.25" customHeight="1">
      <c r="S196" s="121"/>
    </row>
    <row r="197" spans="19:19" ht="23.25" customHeight="1">
      <c r="S197" s="121"/>
    </row>
    <row r="198" spans="19:19" ht="23.25" customHeight="1">
      <c r="S198" s="121"/>
    </row>
    <row r="199" spans="19:19" ht="23.25" customHeight="1">
      <c r="S199" s="121"/>
    </row>
    <row r="200" spans="19:19" ht="23.25" customHeight="1">
      <c r="S200" s="121"/>
    </row>
    <row r="201" spans="19:19" ht="23.25" customHeight="1">
      <c r="S201" s="121"/>
    </row>
    <row r="202" spans="19:19" ht="23.25" customHeight="1">
      <c r="S202" s="121"/>
    </row>
    <row r="203" spans="19:19" ht="23.25" customHeight="1">
      <c r="S203" s="121"/>
    </row>
    <row r="204" spans="19:19" ht="23.25" customHeight="1">
      <c r="S204" s="121"/>
    </row>
    <row r="205" spans="19:19" ht="23.25" customHeight="1">
      <c r="S205" s="121"/>
    </row>
    <row r="206" spans="19:19" ht="23.25" customHeight="1">
      <c r="S206" s="121"/>
    </row>
    <row r="207" spans="19:19" ht="23.25" customHeight="1">
      <c r="S207" s="121"/>
    </row>
    <row r="208" spans="19:19" ht="23.25" customHeight="1">
      <c r="S208" s="121"/>
    </row>
    <row r="209" spans="19:19" ht="23.25" customHeight="1">
      <c r="S209" s="121"/>
    </row>
    <row r="210" spans="19:19" ht="23.25" customHeight="1">
      <c r="S210" s="121"/>
    </row>
    <row r="211" spans="19:19" ht="23.25" customHeight="1">
      <c r="S211" s="121"/>
    </row>
    <row r="212" spans="19:19" ht="23.25" customHeight="1">
      <c r="S212" s="121"/>
    </row>
    <row r="213" spans="19:19" ht="23.25" customHeight="1">
      <c r="S213" s="121"/>
    </row>
    <row r="214" spans="19:19" ht="23.25" customHeight="1">
      <c r="S214" s="121"/>
    </row>
    <row r="215" spans="19:19" ht="23.25" customHeight="1">
      <c r="S215" s="121"/>
    </row>
    <row r="216" spans="19:19" ht="23.25" customHeight="1">
      <c r="S216" s="121"/>
    </row>
    <row r="217" spans="19:19" ht="23.25" customHeight="1">
      <c r="S217" s="121"/>
    </row>
    <row r="218" spans="19:19" ht="23.25" customHeight="1">
      <c r="S218" s="121"/>
    </row>
    <row r="219" spans="19:19" ht="23.25" customHeight="1">
      <c r="S219" s="121"/>
    </row>
    <row r="220" spans="19:19" ht="23.25" customHeight="1">
      <c r="S220" s="121"/>
    </row>
    <row r="221" spans="19:19" ht="23.25" customHeight="1">
      <c r="S221" s="121"/>
    </row>
    <row r="222" spans="19:19" ht="23.25" customHeight="1">
      <c r="S222" s="121"/>
    </row>
    <row r="223" spans="19:19" ht="23.25" customHeight="1">
      <c r="S223" s="121"/>
    </row>
    <row r="224" spans="19:19" ht="23.25" customHeight="1">
      <c r="S224" s="121"/>
    </row>
    <row r="225" spans="19:19" ht="23.25" customHeight="1">
      <c r="S225" s="121"/>
    </row>
    <row r="226" spans="19:19" ht="23.25" customHeight="1">
      <c r="S226" s="121"/>
    </row>
    <row r="227" spans="19:19" ht="23.25" customHeight="1">
      <c r="S227" s="121"/>
    </row>
    <row r="228" spans="19:19" ht="23.25" customHeight="1">
      <c r="S228" s="121"/>
    </row>
    <row r="229" spans="19:19" ht="23.25" customHeight="1">
      <c r="S229" s="121"/>
    </row>
    <row r="230" spans="19:19" ht="23.25" customHeight="1">
      <c r="S230" s="121"/>
    </row>
    <row r="231" spans="19:19" ht="23.25" customHeight="1">
      <c r="S231" s="121"/>
    </row>
    <row r="232" spans="19:19" ht="23.25" customHeight="1">
      <c r="S232" s="121"/>
    </row>
    <row r="233" spans="19:19" ht="23.25" customHeight="1">
      <c r="S233" s="121"/>
    </row>
    <row r="234" spans="19:19" ht="23.25" customHeight="1">
      <c r="S234" s="121"/>
    </row>
    <row r="235" spans="19:19" ht="23.25" customHeight="1">
      <c r="S235" s="121"/>
    </row>
    <row r="236" spans="19:19" ht="23.25" customHeight="1">
      <c r="S236" s="121"/>
    </row>
    <row r="237" spans="19:19" ht="23.25" customHeight="1">
      <c r="S237" s="121"/>
    </row>
    <row r="238" spans="19:19" ht="23.25" customHeight="1">
      <c r="S238" s="121"/>
    </row>
    <row r="239" spans="19:19" ht="23.25" customHeight="1">
      <c r="S239" s="121"/>
    </row>
    <row r="240" spans="19:19" ht="23.25" customHeight="1">
      <c r="S240" s="121"/>
    </row>
    <row r="241" spans="19:19" ht="23.25" customHeight="1">
      <c r="S241" s="121"/>
    </row>
    <row r="242" spans="19:19" ht="23.25" customHeight="1">
      <c r="S242" s="121"/>
    </row>
    <row r="243" spans="19:19" ht="23.25" customHeight="1">
      <c r="S243" s="121"/>
    </row>
    <row r="244" spans="19:19" ht="23.25" customHeight="1">
      <c r="S244" s="121"/>
    </row>
    <row r="245" spans="19:19" ht="23.25" customHeight="1">
      <c r="S245" s="121"/>
    </row>
    <row r="246" spans="19:19" ht="23.25" customHeight="1">
      <c r="S246" s="121"/>
    </row>
    <row r="247" spans="19:19" ht="23.25" customHeight="1">
      <c r="S247" s="121"/>
    </row>
    <row r="248" spans="19:19" ht="23.25" customHeight="1">
      <c r="S248" s="121"/>
    </row>
    <row r="249" spans="19:19" ht="23.25" customHeight="1">
      <c r="S249" s="121"/>
    </row>
    <row r="250" spans="19:19" ht="23.25" customHeight="1">
      <c r="S250" s="121"/>
    </row>
    <row r="251" spans="19:19" ht="23.25" customHeight="1">
      <c r="S251" s="121"/>
    </row>
    <row r="252" spans="19:19" ht="23.25" customHeight="1">
      <c r="S252" s="121"/>
    </row>
    <row r="253" spans="19:19" ht="23.25" customHeight="1">
      <c r="S253" s="121"/>
    </row>
    <row r="254" spans="19:19" ht="23.25" customHeight="1">
      <c r="S254" s="121"/>
    </row>
    <row r="255" spans="19:19" ht="23.25" customHeight="1">
      <c r="S255" s="121"/>
    </row>
    <row r="256" spans="19:19" ht="23.25" customHeight="1">
      <c r="S256" s="121"/>
    </row>
    <row r="257" spans="19:19" ht="23.25" customHeight="1">
      <c r="S257" s="121"/>
    </row>
    <row r="258" spans="19:19" ht="23.25" customHeight="1">
      <c r="S258" s="121"/>
    </row>
    <row r="259" spans="19:19" ht="23.25" customHeight="1">
      <c r="S259" s="121"/>
    </row>
    <row r="260" spans="19:19" ht="23.25" customHeight="1">
      <c r="S260" s="121"/>
    </row>
    <row r="261" spans="19:19" ht="23.25" customHeight="1">
      <c r="S261" s="121"/>
    </row>
    <row r="262" spans="19:19" ht="23.25" customHeight="1">
      <c r="S262" s="121"/>
    </row>
    <row r="263" spans="19:19" ht="23.25" customHeight="1">
      <c r="S263" s="121"/>
    </row>
  </sheetData>
  <mergeCells count="21">
    <mergeCell ref="A1:A4"/>
    <mergeCell ref="B1:B4"/>
    <mergeCell ref="C1:F1"/>
    <mergeCell ref="G1:G4"/>
    <mergeCell ref="H1:Q1"/>
    <mergeCell ref="M2:M4"/>
    <mergeCell ref="N2:N4"/>
    <mergeCell ref="O2:O4"/>
    <mergeCell ref="P2:P4"/>
    <mergeCell ref="Q2:Q4"/>
    <mergeCell ref="S1:S4"/>
    <mergeCell ref="C2:C4"/>
    <mergeCell ref="D2:D4"/>
    <mergeCell ref="E2:E4"/>
    <mergeCell ref="F2:F4"/>
    <mergeCell ref="H2:H4"/>
    <mergeCell ref="I2:I4"/>
    <mergeCell ref="J2:J4"/>
    <mergeCell ref="K2:K4"/>
    <mergeCell ref="L2:L4"/>
    <mergeCell ref="R1:R4"/>
  </mergeCells>
  <pageMargins left="0.76" right="0.11811023622047245" top="0.35433070866141736" bottom="0.15748031496062992" header="0.2" footer="0.11811023622047245"/>
  <pageSetup paperSize="8" scale="7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สรุปงาน</vt:lpstr>
      <vt:lpstr>สรุปงาน!Print_Area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dcterms:created xsi:type="dcterms:W3CDTF">2001-12-31T21:36:42Z</dcterms:created>
  <dcterms:modified xsi:type="dcterms:W3CDTF">2014-04-02T07:30:30Z</dcterms:modified>
</cp:coreProperties>
</file>